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月\竹尾氏\"/>
    </mc:Choice>
  </mc:AlternateContent>
  <xr:revisionPtr revIDLastSave="0" documentId="13_ncr:1_{F2DDA0F1-4102-42EC-A372-6C384551711A}" xr6:coauthVersionLast="45" xr6:coauthVersionMax="45" xr10:uidLastSave="{00000000-0000-0000-0000-000000000000}"/>
  <bookViews>
    <workbookView xWindow="2650" yWindow="170" windowWidth="20690" windowHeight="13580" xr2:uid="{E1B675E8-38CD-47AE-8B4D-CAD739E22B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1" l="1"/>
  <c r="Q46" i="1" s="1"/>
  <c r="M46" i="1" s="1"/>
  <c r="S46" i="1"/>
  <c r="S47" i="1"/>
  <c r="R47" i="1" s="1"/>
  <c r="Q47" i="1" s="1"/>
  <c r="M47" i="1" s="1"/>
  <c r="S48" i="1"/>
  <c r="R48" i="1" s="1"/>
  <c r="Q48" i="1" s="1"/>
  <c r="M48" i="1" s="1"/>
  <c r="S49" i="1"/>
  <c r="R49" i="1" s="1"/>
  <c r="Q49" i="1" s="1"/>
  <c r="M49" i="1" s="1"/>
  <c r="S50" i="1"/>
  <c r="R50" i="1" s="1"/>
  <c r="Q50" i="1" s="1"/>
  <c r="M50" i="1" s="1"/>
  <c r="S51" i="1"/>
  <c r="R51" i="1" s="1"/>
  <c r="Q51" i="1" s="1"/>
  <c r="M51" i="1" s="1"/>
  <c r="M37" i="1"/>
  <c r="M39" i="1"/>
  <c r="S37" i="1"/>
  <c r="R37" i="1" s="1"/>
  <c r="Q37" i="1" s="1"/>
  <c r="S38" i="1"/>
  <c r="R38" i="1" s="1"/>
  <c r="Q38" i="1" s="1"/>
  <c r="M38" i="1" s="1"/>
  <c r="R39" i="1"/>
  <c r="Q39" i="1" s="1"/>
  <c r="S39" i="1"/>
  <c r="S40" i="1"/>
  <c r="R40" i="1" s="1"/>
  <c r="Q40" i="1" s="1"/>
  <c r="M40" i="1" s="1"/>
  <c r="S41" i="1"/>
  <c r="R41" i="1" s="1"/>
  <c r="Q41" i="1" s="1"/>
  <c r="M41" i="1" s="1"/>
  <c r="S42" i="1"/>
  <c r="R42" i="1" s="1"/>
  <c r="Q42" i="1" s="1"/>
  <c r="M42" i="1" s="1"/>
  <c r="R43" i="1"/>
  <c r="Q43" i="1" s="1"/>
  <c r="M43" i="1" s="1"/>
  <c r="S43" i="1"/>
  <c r="S44" i="1"/>
  <c r="R44" i="1" s="1"/>
  <c r="Q44" i="1" s="1"/>
  <c r="M44" i="1" s="1"/>
  <c r="S45" i="1"/>
  <c r="R45" i="1" s="1"/>
  <c r="Q45" i="1" s="1"/>
  <c r="M45" i="1" s="1"/>
  <c r="M35" i="1"/>
  <c r="S35" i="1"/>
  <c r="R35" i="1" s="1"/>
  <c r="Q35" i="1" s="1"/>
  <c r="S36" i="1"/>
  <c r="R36" i="1" s="1"/>
  <c r="Q36" i="1" s="1"/>
  <c r="M36" i="1" s="1"/>
  <c r="S34" i="1"/>
  <c r="R34" i="1" s="1"/>
  <c r="Q34" i="1" s="1"/>
  <c r="M34" i="1" s="1"/>
  <c r="M33" i="1"/>
  <c r="S33" i="1"/>
  <c r="R33" i="1" s="1"/>
  <c r="Q33" i="1" s="1"/>
  <c r="S32" i="1"/>
  <c r="R32" i="1" s="1"/>
  <c r="Q32" i="1" s="1"/>
  <c r="M32" i="1" s="1"/>
  <c r="S30" i="1"/>
  <c r="R30" i="1" s="1"/>
  <c r="Q30" i="1" s="1"/>
  <c r="M30" i="1" s="1"/>
  <c r="S31" i="1"/>
  <c r="R31" i="1" s="1"/>
  <c r="Q31" i="1" s="1"/>
  <c r="M31" i="1" s="1"/>
  <c r="S28" i="1"/>
  <c r="R28" i="1" s="1"/>
  <c r="Q28" i="1" s="1"/>
  <c r="M28" i="1" s="1"/>
  <c r="S29" i="1"/>
  <c r="R29" i="1" s="1"/>
  <c r="Q29" i="1" s="1"/>
  <c r="M29" i="1" s="1"/>
  <c r="S26" i="1"/>
  <c r="R26" i="1" s="1"/>
  <c r="Q26" i="1" s="1"/>
  <c r="M26" i="1" s="1"/>
  <c r="S27" i="1"/>
  <c r="R27" i="1" s="1"/>
  <c r="Q27" i="1" s="1"/>
  <c r="M27" i="1" s="1"/>
  <c r="S25" i="1" l="1"/>
  <c r="R25" i="1" s="1"/>
  <c r="Q25" i="1" s="1"/>
  <c r="M25" i="1" s="1"/>
  <c r="S17" i="1"/>
  <c r="R17" i="1" s="1"/>
  <c r="Q17" i="1" s="1"/>
  <c r="M17" i="1" s="1"/>
  <c r="S18" i="1"/>
  <c r="R18" i="1" s="1"/>
  <c r="Q18" i="1" s="1"/>
  <c r="M18" i="1" s="1"/>
  <c r="S19" i="1"/>
  <c r="R19" i="1" s="1"/>
  <c r="Q19" i="1" s="1"/>
  <c r="M19" i="1" s="1"/>
  <c r="S20" i="1"/>
  <c r="R20" i="1" s="1"/>
  <c r="Q20" i="1" s="1"/>
  <c r="M20" i="1" s="1"/>
  <c r="S21" i="1"/>
  <c r="R21" i="1" s="1"/>
  <c r="Q21" i="1" s="1"/>
  <c r="M21" i="1" s="1"/>
  <c r="S22" i="1"/>
  <c r="R22" i="1" s="1"/>
  <c r="Q22" i="1" s="1"/>
  <c r="M22" i="1" s="1"/>
  <c r="S23" i="1"/>
  <c r="R23" i="1" s="1"/>
  <c r="Q23" i="1" s="1"/>
  <c r="M23" i="1" s="1"/>
  <c r="S24" i="1"/>
  <c r="R24" i="1" s="1"/>
  <c r="Q24" i="1" s="1"/>
  <c r="M24" i="1" s="1"/>
  <c r="S9" i="1"/>
  <c r="R9" i="1" s="1"/>
  <c r="Q9" i="1" s="1"/>
  <c r="M9" i="1" s="1"/>
  <c r="S10" i="1"/>
  <c r="R10" i="1" s="1"/>
  <c r="Q10" i="1" s="1"/>
  <c r="M10" i="1" s="1"/>
  <c r="S11" i="1"/>
  <c r="R11" i="1" s="1"/>
  <c r="Q11" i="1" s="1"/>
  <c r="M11" i="1" s="1"/>
  <c r="S12" i="1"/>
  <c r="R12" i="1" s="1"/>
  <c r="Q12" i="1" s="1"/>
  <c r="M12" i="1" s="1"/>
  <c r="S13" i="1"/>
  <c r="R13" i="1" s="1"/>
  <c r="Q13" i="1" s="1"/>
  <c r="M13" i="1" s="1"/>
  <c r="S14" i="1"/>
  <c r="R14" i="1" s="1"/>
  <c r="Q14" i="1" s="1"/>
  <c r="M14" i="1" s="1"/>
  <c r="S15" i="1"/>
  <c r="R15" i="1" s="1"/>
  <c r="Q15" i="1" s="1"/>
  <c r="M15" i="1" s="1"/>
  <c r="S8" i="1" l="1"/>
  <c r="R8" i="1" s="1"/>
  <c r="Q8" i="1" s="1"/>
  <c r="M8" i="1" s="1"/>
  <c r="S16" i="1"/>
  <c r="R16" i="1" s="1"/>
  <c r="Q16" i="1" s="1"/>
  <c r="M16" i="1" s="1"/>
  <c r="S6" i="1"/>
  <c r="R6" i="1" s="1"/>
  <c r="Q6" i="1" s="1"/>
  <c r="M6" i="1" s="1"/>
  <c r="S5" i="1" l="1"/>
  <c r="R5" i="1" s="1"/>
  <c r="Q5" i="1" s="1"/>
  <c r="M5" i="1" s="1"/>
</calcChain>
</file>

<file path=xl/sharedStrings.xml><?xml version="1.0" encoding="utf-8"?>
<sst xmlns="http://schemas.openxmlformats.org/spreadsheetml/2006/main" count="111" uniqueCount="47">
  <si>
    <t>太陽</t>
    <rPh sb="0" eb="2">
      <t>タイヨウ</t>
    </rPh>
    <phoneticPr fontId="1"/>
  </si>
  <si>
    <t>JST</t>
    <phoneticPr fontId="1"/>
  </si>
  <si>
    <t>Hrad</t>
    <phoneticPr fontId="1"/>
  </si>
  <si>
    <t>sin(b)*sin(q)+cos(b)*cos(q)*sin(Y+p)</t>
    <phoneticPr fontId="1"/>
  </si>
  <si>
    <t>pi()/180</t>
    <phoneticPr fontId="1"/>
  </si>
  <si>
    <t>経度p</t>
    <rPh sb="0" eb="2">
      <t>ケイド</t>
    </rPh>
    <phoneticPr fontId="1"/>
  </si>
  <si>
    <t>緯度q</t>
    <rPh sb="0" eb="2">
      <t>イド</t>
    </rPh>
    <phoneticPr fontId="1"/>
  </si>
  <si>
    <t>月面L</t>
    <rPh sb="0" eb="2">
      <t>ゲツメン</t>
    </rPh>
    <phoneticPr fontId="1"/>
  </si>
  <si>
    <t>月面E</t>
    <rPh sb="0" eb="2">
      <t>ゲツメン</t>
    </rPh>
    <phoneticPr fontId="1"/>
  </si>
  <si>
    <t>月高度</t>
    <phoneticPr fontId="1"/>
  </si>
  <si>
    <t>月没時にまだみえないか？</t>
    <rPh sb="0" eb="1">
      <t>ゲツ</t>
    </rPh>
    <rPh sb="1" eb="2">
      <t>ボツ</t>
    </rPh>
    <rPh sb="2" eb="3">
      <t>ジ</t>
    </rPh>
    <phoneticPr fontId="1"/>
  </si>
  <si>
    <t>月没時にまだみえない？</t>
    <rPh sb="0" eb="1">
      <t>ゲツ</t>
    </rPh>
    <rPh sb="1" eb="2">
      <t>ボツ</t>
    </rPh>
    <rPh sb="2" eb="3">
      <t>ジ</t>
    </rPh>
    <phoneticPr fontId="1"/>
  </si>
  <si>
    <t>秤動</t>
    <rPh sb="0" eb="2">
      <t>ヒョウドウ</t>
    </rPh>
    <phoneticPr fontId="1"/>
  </si>
  <si>
    <t>緯度</t>
    <rPh sb="0" eb="2">
      <t>イド</t>
    </rPh>
    <phoneticPr fontId="1"/>
  </si>
  <si>
    <t>〇</t>
    <phoneticPr fontId="1"/>
  </si>
  <si>
    <t>月没時にまだみえない</t>
    <rPh sb="0" eb="1">
      <t>ゲツ</t>
    </rPh>
    <rPh sb="1" eb="2">
      <t>ボツ</t>
    </rPh>
    <rPh sb="2" eb="3">
      <t>ジ</t>
    </rPh>
    <phoneticPr fontId="1"/>
  </si>
  <si>
    <t>月没時にギリギリ？</t>
    <rPh sb="0" eb="1">
      <t>ゲツ</t>
    </rPh>
    <rPh sb="1" eb="2">
      <t>ボツ</t>
    </rPh>
    <rPh sb="2" eb="3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</si>
  <si>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</si>
  <si>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</si>
  <si>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</si>
  <si>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</si>
  <si>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</si>
  <si>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日時</t>
    <rPh sb="0" eb="2">
      <t>ニチジ</t>
    </rPh>
    <phoneticPr fontId="1"/>
  </si>
  <si>
    <t>deg</t>
    <phoneticPr fontId="1"/>
  </si>
  <si>
    <t>対象物</t>
    <phoneticPr fontId="1"/>
  </si>
  <si>
    <t>緯度</t>
    <rPh sb="0" eb="2">
      <t>イド</t>
    </rPh>
    <phoneticPr fontId="1"/>
  </si>
  <si>
    <t>余経度</t>
    <rPh sb="0" eb="1">
      <t>ヨ</t>
    </rPh>
    <rPh sb="1" eb="3">
      <t>ケイド</t>
    </rPh>
    <phoneticPr fontId="1"/>
  </si>
  <si>
    <t>春日井</t>
    <rPh sb="0" eb="3">
      <t>カスガイ</t>
    </rPh>
    <phoneticPr fontId="1"/>
  </si>
  <si>
    <t>H</t>
    <phoneticPr fontId="1"/>
  </si>
  <si>
    <t>太陽高度</t>
    <rPh sb="0" eb="2">
      <t>タイヨウ</t>
    </rPh>
    <rPh sb="2" eb="4">
      <t>コウド</t>
    </rPh>
    <phoneticPr fontId="1"/>
  </si>
  <si>
    <t>角度</t>
    <rPh sb="0" eb="2">
      <t>カクド</t>
    </rPh>
    <phoneticPr fontId="1"/>
  </si>
  <si>
    <t>"L"</t>
    <phoneticPr fontId="1"/>
  </si>
  <si>
    <t>判定</t>
    <rPh sb="0" eb="2">
      <t>ハンテイ</t>
    </rPh>
    <phoneticPr fontId="1"/>
  </si>
  <si>
    <t>見えた</t>
    <rPh sb="0" eb="1">
      <t>ミ</t>
    </rPh>
    <phoneticPr fontId="1"/>
  </si>
  <si>
    <t>”LOVE"見える</t>
    <rPh sb="6" eb="7">
      <t>ミ</t>
    </rPh>
    <phoneticPr fontId="1"/>
  </si>
  <si>
    <t>昼中で</t>
    <rPh sb="0" eb="1">
      <t>ヒル</t>
    </rPh>
    <rPh sb="1" eb="2">
      <t>ナカ</t>
    </rPh>
    <phoneticPr fontId="1"/>
  </si>
  <si>
    <t>時間的に見やすい</t>
    <rPh sb="0" eb="3">
      <t>ジカンテキ</t>
    </rPh>
    <rPh sb="4" eb="5">
      <t>ミ</t>
    </rPh>
    <phoneticPr fontId="1"/>
  </si>
  <si>
    <t>月没時にギリギリ？</t>
  </si>
  <si>
    <t>昼中で</t>
  </si>
  <si>
    <t>日没前</t>
    <rPh sb="0" eb="2">
      <t>ニチボツ</t>
    </rPh>
    <rPh sb="2" eb="3">
      <t>マエ</t>
    </rPh>
    <phoneticPr fontId="1"/>
  </si>
  <si>
    <t>時間的に見やすい</t>
  </si>
  <si>
    <t>見えない</t>
  </si>
  <si>
    <t>見えない</t>
    <rPh sb="0" eb="1">
      <t>ミ</t>
    </rPh>
    <phoneticPr fontId="1"/>
  </si>
  <si>
    <t>見えない</t>
    <phoneticPr fontId="1"/>
  </si>
  <si>
    <t>〇</t>
  </si>
  <si>
    <t>やや太陽が高すぎ？</t>
    <rPh sb="2" eb="4">
      <t>タイヨウ</t>
    </rPh>
    <rPh sb="5" eb="6">
      <t>タカ</t>
    </rPh>
    <phoneticPr fontId="1"/>
  </si>
  <si>
    <t>時間的に見やすい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</si>
</sst>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3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4BA9-4FF5-4233-87E8-C5D43BD1A9CA}">
  <dimension ref="B1:S51"/>
  <sheetViews>
    <sheetView tabSelected="1" workbookViewId="0">
      <selection activeCell="M53" sqref="M53"/>
    </sheetView>
  </sheetViews>
  <sheetFormatPr defaultRowHeight="18" x14ac:dyDescent="0.55000000000000004"/>
  <cols>
    <col min="1" max="1" width="4.75" customWidth="1"/>
    <col min="2" max="2" width="5.33203125" customWidth="1"/>
    <col min="3" max="6" width="3.33203125" customWidth="1"/>
    <col min="7" max="7" width="5" customWidth="1"/>
    <col min="8" max="8" width="7.5" customWidth="1"/>
    <col min="9" max="9" width="7.4140625" customWidth="1"/>
    <col min="10" max="10" width="7" customWidth="1"/>
    <col min="11" max="11" width="5.33203125" customWidth="1"/>
    <col min="12" max="12" width="5.83203125" customWidth="1"/>
    <col min="13" max="13" width="8.83203125" customWidth="1"/>
    <col min="14" max="14" width="4.6640625" customWidth="1"/>
    <col min="15" max="15" width="4.83203125" customWidth="1"/>
    <col min="16" max="16" width="23.1640625" customWidth="1"/>
    <col min="18" max="18" width="8.25" customWidth="1"/>
    <col min="19" max="19" width="9.08203125" customWidth="1"/>
  </cols>
  <sheetData>
    <row r="1" spans="2:19" ht="18.5" thickBot="1" x14ac:dyDescent="0.6"/>
    <row r="2" spans="2:19" x14ac:dyDescent="0.55000000000000004">
      <c r="B2" s="29" t="s">
        <v>22</v>
      </c>
      <c r="C2" s="30"/>
      <c r="D2" s="30"/>
      <c r="E2" s="30"/>
      <c r="F2" s="31"/>
      <c r="G2" s="29" t="s">
        <v>0</v>
      </c>
      <c r="H2" s="31"/>
      <c r="I2" s="1" t="s">
        <v>9</v>
      </c>
      <c r="J2" s="29" t="s">
        <v>24</v>
      </c>
      <c r="K2" s="30"/>
      <c r="L2" s="31"/>
      <c r="M2" s="1" t="s">
        <v>29</v>
      </c>
      <c r="N2" s="1" t="s">
        <v>31</v>
      </c>
      <c r="O2" s="1" t="s">
        <v>12</v>
      </c>
      <c r="P2" s="1" t="s">
        <v>34</v>
      </c>
    </row>
    <row r="3" spans="2:19" x14ac:dyDescent="0.55000000000000004">
      <c r="B3" s="8"/>
      <c r="C3" s="7"/>
      <c r="D3" s="7"/>
      <c r="E3" s="7"/>
      <c r="F3" s="9" t="s">
        <v>1</v>
      </c>
      <c r="G3" s="8" t="s">
        <v>25</v>
      </c>
      <c r="H3" s="9" t="s">
        <v>26</v>
      </c>
      <c r="I3" s="13" t="s">
        <v>27</v>
      </c>
      <c r="J3" s="8"/>
      <c r="K3" s="7" t="s">
        <v>5</v>
      </c>
      <c r="L3" s="9" t="s">
        <v>6</v>
      </c>
      <c r="M3" s="18" t="s">
        <v>28</v>
      </c>
      <c r="N3" s="17" t="s">
        <v>30</v>
      </c>
      <c r="O3" s="17" t="s">
        <v>13</v>
      </c>
      <c r="P3" s="17"/>
      <c r="Q3" t="s">
        <v>2</v>
      </c>
      <c r="R3" t="s">
        <v>3</v>
      </c>
      <c r="S3" t="s">
        <v>4</v>
      </c>
    </row>
    <row r="4" spans="2:19" ht="18.5" thickBot="1" x14ac:dyDescent="0.6">
      <c r="B4" s="5" t="s">
        <v>17</v>
      </c>
      <c r="C4" s="6" t="s">
        <v>18</v>
      </c>
      <c r="D4" s="6" t="s">
        <v>19</v>
      </c>
      <c r="E4" s="6" t="s">
        <v>20</v>
      </c>
      <c r="F4" s="10" t="s">
        <v>21</v>
      </c>
      <c r="G4" s="11" t="s">
        <v>23</v>
      </c>
      <c r="H4" s="12" t="s">
        <v>23</v>
      </c>
      <c r="I4" s="14" t="s">
        <v>23</v>
      </c>
      <c r="J4" s="5"/>
      <c r="K4" s="15" t="s">
        <v>23</v>
      </c>
      <c r="L4" s="16" t="s">
        <v>23</v>
      </c>
      <c r="M4" s="14" t="s">
        <v>23</v>
      </c>
      <c r="N4" s="2" t="s">
        <v>32</v>
      </c>
      <c r="O4" s="14" t="s">
        <v>23</v>
      </c>
      <c r="P4" s="2" t="s">
        <v>32</v>
      </c>
    </row>
    <row r="5" spans="2:19" x14ac:dyDescent="0.55000000000000004">
      <c r="B5" s="3">
        <v>2018</v>
      </c>
      <c r="C5" s="4">
        <v>3</v>
      </c>
      <c r="D5" s="4">
        <v>24</v>
      </c>
      <c r="E5" s="4">
        <v>19</v>
      </c>
      <c r="F5" s="4">
        <v>34</v>
      </c>
      <c r="G5" s="4">
        <v>-1.2</v>
      </c>
      <c r="H5" s="4">
        <v>359.3</v>
      </c>
      <c r="I5" s="4"/>
      <c r="J5" s="4" t="s">
        <v>7</v>
      </c>
      <c r="K5" s="4">
        <v>-2</v>
      </c>
      <c r="L5" s="4">
        <v>-58</v>
      </c>
      <c r="M5" s="1">
        <f>Q5/S5</f>
        <v>-0.41180148155395518</v>
      </c>
      <c r="N5" s="1" t="s">
        <v>14</v>
      </c>
      <c r="O5" s="1">
        <v>4.8</v>
      </c>
      <c r="P5" s="1" t="s">
        <v>33</v>
      </c>
      <c r="Q5">
        <f t="shared" ref="Q5:Q16" si="0">ASIN(R5)</f>
        <v>-7.1872917177072133E-3</v>
      </c>
      <c r="R5">
        <f>SIN(G5*S5)*SIN(L5*S5)+COS(K5*S5)*COS(L5*S5)*SIN((H5+K5)*S5)</f>
        <v>-7.1872298386846563E-3</v>
      </c>
      <c r="S5">
        <f t="shared" ref="S5:S51" si="1">PI()/180</f>
        <v>1.7453292519943295E-2</v>
      </c>
    </row>
    <row r="6" spans="2:19" ht="18.5" thickBot="1" x14ac:dyDescent="0.6">
      <c r="B6" s="5"/>
      <c r="C6" s="6"/>
      <c r="D6" s="6"/>
      <c r="E6" s="6"/>
      <c r="F6" s="6"/>
      <c r="G6" s="6">
        <v>-1.2</v>
      </c>
      <c r="H6" s="6">
        <v>359.3</v>
      </c>
      <c r="I6" s="6"/>
      <c r="J6" s="6" t="s">
        <v>8</v>
      </c>
      <c r="K6" s="6">
        <v>0</v>
      </c>
      <c r="L6" s="6">
        <v>-48</v>
      </c>
      <c r="M6" s="2">
        <f>Q6/S6</f>
        <v>0.4233326753780427</v>
      </c>
      <c r="N6" s="2"/>
      <c r="O6" s="2"/>
      <c r="P6" s="2"/>
      <c r="Q6">
        <f t="shared" si="0"/>
        <v>7.3885490166231763E-3</v>
      </c>
      <c r="R6">
        <f>SIN(G6*S6)*SIN(L6*S6)+COS(K6*S6)*COS(L6*S6)*SIN((H6+K6)*S6)</f>
        <v>7.3884817925163448E-3</v>
      </c>
      <c r="S6">
        <f t="shared" si="1"/>
        <v>1.7453292519943295E-2</v>
      </c>
    </row>
    <row r="8" spans="2:19" x14ac:dyDescent="0.55000000000000004">
      <c r="B8" s="19">
        <v>2019</v>
      </c>
      <c r="C8" s="20">
        <v>7</v>
      </c>
      <c r="D8" s="20">
        <v>9</v>
      </c>
      <c r="E8" s="20">
        <v>22</v>
      </c>
      <c r="F8" s="20">
        <v>30</v>
      </c>
      <c r="G8" s="20">
        <v>0</v>
      </c>
      <c r="H8" s="20">
        <v>357.1</v>
      </c>
      <c r="I8" s="20">
        <v>15</v>
      </c>
      <c r="J8" s="20" t="s">
        <v>7</v>
      </c>
      <c r="K8" s="20">
        <v>-2</v>
      </c>
      <c r="L8" s="20">
        <v>-58</v>
      </c>
      <c r="M8" s="20">
        <f t="shared" ref="M8:M16" si="2">Q8/S8</f>
        <v>-2.592745282918838</v>
      </c>
      <c r="N8" s="20"/>
      <c r="O8" s="20">
        <v>-6</v>
      </c>
      <c r="P8" s="21" t="s">
        <v>11</v>
      </c>
      <c r="Q8">
        <f t="shared" si="0"/>
        <v>-4.5251941852485621E-2</v>
      </c>
      <c r="R8">
        <f>SIN(G8*S8)*SIN(L8*S8)+COS(K8*S8)*COS(L8*S8)*SIN((H8+K8)*S8)</f>
        <v>-4.5236499411702595E-2</v>
      </c>
      <c r="S8">
        <f t="shared" si="1"/>
        <v>1.7453292519943295E-2</v>
      </c>
    </row>
    <row r="9" spans="2:19" x14ac:dyDescent="0.55000000000000004">
      <c r="B9" s="24"/>
      <c r="C9" s="25"/>
      <c r="D9" s="25"/>
      <c r="E9" s="25"/>
      <c r="F9" s="25"/>
      <c r="G9" s="25">
        <v>0</v>
      </c>
      <c r="H9" s="25">
        <v>357.1</v>
      </c>
      <c r="I9" s="25">
        <v>15</v>
      </c>
      <c r="J9" s="25" t="s">
        <v>8</v>
      </c>
      <c r="K9" s="25">
        <v>0</v>
      </c>
      <c r="L9" s="25">
        <v>-48</v>
      </c>
      <c r="M9" s="25">
        <f t="shared" si="2"/>
        <v>-1.9400210132255626</v>
      </c>
      <c r="N9" s="25"/>
      <c r="O9" s="25"/>
      <c r="P9" s="26"/>
      <c r="Q9">
        <f t="shared" ref="Q9:Q15" si="3">ASIN(R9)</f>
        <v>-3.3859754238662526E-2</v>
      </c>
      <c r="R9">
        <f>SIN(G9*S9)*SIN(L9*S9)+COS(K9*S9)*COS(L9*S9)*SIN((H9+K9)*S9)</f>
        <v>-3.3853284671008399E-2</v>
      </c>
      <c r="S9">
        <f t="shared" si="1"/>
        <v>1.7453292519943295E-2</v>
      </c>
    </row>
    <row r="10" spans="2:19" x14ac:dyDescent="0.55000000000000004">
      <c r="B10" s="22">
        <v>2019</v>
      </c>
      <c r="C10" s="7">
        <v>8</v>
      </c>
      <c r="D10" s="7">
        <v>8</v>
      </c>
      <c r="E10" s="7">
        <v>20</v>
      </c>
      <c r="F10" s="7">
        <v>0</v>
      </c>
      <c r="G10" s="7">
        <v>0.8</v>
      </c>
      <c r="H10" s="7">
        <v>2.2999999999999998</v>
      </c>
      <c r="I10" s="7">
        <v>30</v>
      </c>
      <c r="J10" s="7" t="s">
        <v>7</v>
      </c>
      <c r="K10" s="7">
        <v>-2</v>
      </c>
      <c r="L10" s="7">
        <v>-58</v>
      </c>
      <c r="M10" s="7">
        <f t="shared" si="2"/>
        <v>-0.51954534326884472</v>
      </c>
      <c r="N10" s="7"/>
      <c r="O10" s="7">
        <v>-4.5999999999999996</v>
      </c>
      <c r="P10" s="23" t="s">
        <v>36</v>
      </c>
      <c r="Q10">
        <f t="shared" si="3"/>
        <v>-9.0677768534454996E-3</v>
      </c>
      <c r="R10">
        <f>SIN(G10*S10)*SIN(L10*S10)+COS(K10*S10)*COS(L10*S10)*SIN((H10+K10)*S10)</f>
        <v>-9.06765258827027E-3</v>
      </c>
      <c r="S10">
        <f t="shared" si="1"/>
        <v>1.7453292519943295E-2</v>
      </c>
    </row>
    <row r="11" spans="2:19" x14ac:dyDescent="0.55000000000000004">
      <c r="B11" s="24"/>
      <c r="C11" s="25"/>
      <c r="D11" s="25"/>
      <c r="E11" s="25"/>
      <c r="F11" s="25"/>
      <c r="G11" s="25">
        <v>0.8</v>
      </c>
      <c r="H11" s="25">
        <v>2.2999999999999998</v>
      </c>
      <c r="I11" s="25">
        <v>30</v>
      </c>
      <c r="J11" s="25" t="s">
        <v>8</v>
      </c>
      <c r="K11" s="25">
        <v>0</v>
      </c>
      <c r="L11" s="25">
        <v>-48</v>
      </c>
      <c r="M11" s="25">
        <f t="shared" si="2"/>
        <v>0.94413328028286558</v>
      </c>
      <c r="N11" s="25"/>
      <c r="O11" s="25"/>
      <c r="P11" s="26"/>
      <c r="Q11">
        <f t="shared" si="3"/>
        <v>1.6478234318590464E-2</v>
      </c>
      <c r="R11">
        <f>SIN(G11*S11)*SIN(L11*S11)+COS(K11*S11)*COS(L11*S11)*SIN((H11+K11)*S11)</f>
        <v>1.6477488600161572E-2</v>
      </c>
      <c r="S11">
        <f t="shared" si="1"/>
        <v>1.7453292519943295E-2</v>
      </c>
    </row>
    <row r="12" spans="2:19" x14ac:dyDescent="0.55000000000000004">
      <c r="B12" s="22">
        <v>2019</v>
      </c>
      <c r="C12" s="7">
        <v>9</v>
      </c>
      <c r="D12" s="7">
        <v>6</v>
      </c>
      <c r="E12" s="7">
        <v>22</v>
      </c>
      <c r="F12" s="7">
        <v>0</v>
      </c>
      <c r="G12" s="7">
        <v>1.3</v>
      </c>
      <c r="H12" s="7">
        <v>357.5</v>
      </c>
      <c r="I12" s="7">
        <v>10</v>
      </c>
      <c r="J12" s="7" t="s">
        <v>7</v>
      </c>
      <c r="K12" s="7">
        <v>-2</v>
      </c>
      <c r="L12" s="7">
        <v>-58</v>
      </c>
      <c r="M12" s="7">
        <f t="shared" si="2"/>
        <v>-3.4852515571345668</v>
      </c>
      <c r="N12" s="7"/>
      <c r="O12" s="7">
        <v>-2.4</v>
      </c>
      <c r="P12" s="23" t="s">
        <v>10</v>
      </c>
      <c r="Q12">
        <f t="shared" si="3"/>
        <v>-6.0829114932257455E-2</v>
      </c>
      <c r="R12">
        <f>SIN(G13*S12)*SIN(L12*S12)+COS(K12*S12)*COS(L12*S12)*SIN((H13+K12)*S12)</f>
        <v>-6.079160874709557E-2</v>
      </c>
      <c r="S12">
        <f t="shared" si="1"/>
        <v>1.7453292519943295E-2</v>
      </c>
    </row>
    <row r="13" spans="2:19" x14ac:dyDescent="0.55000000000000004">
      <c r="B13" s="24"/>
      <c r="C13" s="25"/>
      <c r="D13" s="25"/>
      <c r="E13" s="25"/>
      <c r="F13" s="25"/>
      <c r="G13" s="25">
        <v>1.3</v>
      </c>
      <c r="H13" s="25">
        <v>357.5</v>
      </c>
      <c r="I13" s="25">
        <v>10</v>
      </c>
      <c r="J13" s="25" t="s">
        <v>8</v>
      </c>
      <c r="K13" s="25">
        <v>0</v>
      </c>
      <c r="L13" s="25">
        <v>-48</v>
      </c>
      <c r="M13" s="25">
        <f t="shared" si="2"/>
        <v>-2.639234382067654</v>
      </c>
      <c r="N13" s="25"/>
      <c r="O13" s="25"/>
      <c r="P13" s="26"/>
      <c r="Q13">
        <f t="shared" si="3"/>
        <v>-4.6063329698918548E-2</v>
      </c>
      <c r="R13">
        <f>SIN(G12*S13)*SIN(L13*S13)+COS(K13*S13)*COS(L13*S13)*SIN((H12+K13)*S13)</f>
        <v>-4.6047041665261357E-2</v>
      </c>
      <c r="S13">
        <f t="shared" si="1"/>
        <v>1.7453292519943295E-2</v>
      </c>
    </row>
    <row r="14" spans="2:19" x14ac:dyDescent="0.55000000000000004">
      <c r="B14" s="22">
        <v>2019</v>
      </c>
      <c r="C14" s="7">
        <v>10</v>
      </c>
      <c r="D14" s="7">
        <v>6</v>
      </c>
      <c r="E14" s="7">
        <v>20</v>
      </c>
      <c r="F14" s="7">
        <v>30</v>
      </c>
      <c r="G14" s="7">
        <v>1.5</v>
      </c>
      <c r="H14" s="7">
        <v>2.9</v>
      </c>
      <c r="I14" s="7">
        <v>24</v>
      </c>
      <c r="J14" s="7" t="s">
        <v>7</v>
      </c>
      <c r="K14" s="7">
        <v>-2</v>
      </c>
      <c r="L14" s="7">
        <v>-58</v>
      </c>
      <c r="M14" s="7">
        <f t="shared" si="2"/>
        <v>-0.79533517426741229</v>
      </c>
      <c r="N14" s="7"/>
      <c r="O14" s="7">
        <v>1.6</v>
      </c>
      <c r="P14" s="23" t="s">
        <v>36</v>
      </c>
      <c r="Q14">
        <f t="shared" si="3"/>
        <v>-1.3881217447889225E-2</v>
      </c>
      <c r="R14">
        <f t="shared" ref="R14:R25" si="4">SIN(G14*S14)*SIN(L14*S14)+COS(K14*S14)*COS(L14*S14)*SIN((H14+K14)*S14)</f>
        <v>-1.3880771661055172E-2</v>
      </c>
      <c r="S14">
        <f t="shared" si="1"/>
        <v>1.7453292519943295E-2</v>
      </c>
    </row>
    <row r="15" spans="2:19" x14ac:dyDescent="0.55000000000000004">
      <c r="B15" s="24"/>
      <c r="C15" s="25"/>
      <c r="D15" s="25"/>
      <c r="E15" s="25"/>
      <c r="F15" s="25"/>
      <c r="G15" s="25">
        <v>1.5</v>
      </c>
      <c r="H15" s="25">
        <v>2.9</v>
      </c>
      <c r="I15" s="25">
        <v>24</v>
      </c>
      <c r="J15" s="25" t="s">
        <v>8</v>
      </c>
      <c r="K15" s="25">
        <v>0</v>
      </c>
      <c r="L15" s="25">
        <v>-48</v>
      </c>
      <c r="M15" s="25">
        <f t="shared" si="2"/>
        <v>0.82508894441485248</v>
      </c>
      <c r="N15" s="25"/>
      <c r="O15" s="25"/>
      <c r="P15" s="26"/>
      <c r="Q15">
        <f t="shared" si="3"/>
        <v>1.4400518701843654E-2</v>
      </c>
      <c r="R15">
        <f t="shared" si="4"/>
        <v>1.4400020989223394E-2</v>
      </c>
      <c r="S15">
        <f t="shared" si="1"/>
        <v>1.7453292519943295E-2</v>
      </c>
    </row>
    <row r="16" spans="2:19" x14ac:dyDescent="0.55000000000000004">
      <c r="B16" s="22">
        <v>2019</v>
      </c>
      <c r="C16" s="7">
        <v>11</v>
      </c>
      <c r="D16" s="7">
        <v>4</v>
      </c>
      <c r="E16" s="7">
        <v>23</v>
      </c>
      <c r="F16" s="7">
        <v>0</v>
      </c>
      <c r="G16" s="7">
        <v>1.3</v>
      </c>
      <c r="H16" s="7">
        <v>357.5</v>
      </c>
      <c r="I16" s="7">
        <v>0</v>
      </c>
      <c r="J16" s="7" t="s">
        <v>7</v>
      </c>
      <c r="K16" s="7">
        <v>-2</v>
      </c>
      <c r="L16" s="7">
        <v>-58</v>
      </c>
      <c r="M16" s="7">
        <f t="shared" si="2"/>
        <v>-3.4852515571345668</v>
      </c>
      <c r="N16" s="7"/>
      <c r="O16" s="7">
        <v>3.9</v>
      </c>
      <c r="P16" s="23" t="s">
        <v>15</v>
      </c>
      <c r="Q16">
        <f t="shared" si="0"/>
        <v>-6.0829114932257455E-2</v>
      </c>
      <c r="R16">
        <f t="shared" si="4"/>
        <v>-6.079160874709557E-2</v>
      </c>
      <c r="S16">
        <f t="shared" si="1"/>
        <v>1.7453292519943295E-2</v>
      </c>
    </row>
    <row r="17" spans="2:19" x14ac:dyDescent="0.55000000000000004">
      <c r="B17" s="24"/>
      <c r="C17" s="25"/>
      <c r="D17" s="25"/>
      <c r="E17" s="25"/>
      <c r="F17" s="25"/>
      <c r="G17" s="25">
        <v>1.3</v>
      </c>
      <c r="H17" s="25">
        <v>357.5</v>
      </c>
      <c r="I17" s="25">
        <v>0</v>
      </c>
      <c r="J17" s="25" t="s">
        <v>8</v>
      </c>
      <c r="K17" s="25">
        <v>0</v>
      </c>
      <c r="L17" s="25">
        <v>-48</v>
      </c>
      <c r="M17" s="25">
        <f t="shared" ref="M17:M24" si="5">Q17/S17</f>
        <v>-2.639234382067654</v>
      </c>
      <c r="N17" s="25"/>
      <c r="O17" s="25"/>
      <c r="P17" s="26"/>
      <c r="Q17">
        <f t="shared" ref="Q17:Q24" si="6">ASIN(R17)</f>
        <v>-4.6063329698918548E-2</v>
      </c>
      <c r="R17">
        <f t="shared" si="4"/>
        <v>-4.6047041665261357E-2</v>
      </c>
      <c r="S17">
        <f t="shared" si="1"/>
        <v>1.7453292519943295E-2</v>
      </c>
    </row>
    <row r="18" spans="2:19" x14ac:dyDescent="0.55000000000000004">
      <c r="B18" s="22">
        <v>2019</v>
      </c>
      <c r="C18" s="7">
        <v>12</v>
      </c>
      <c r="D18" s="7">
        <v>4</v>
      </c>
      <c r="E18" s="7">
        <v>22</v>
      </c>
      <c r="F18" s="7">
        <v>0</v>
      </c>
      <c r="G18" s="7">
        <v>0.7</v>
      </c>
      <c r="H18" s="7">
        <v>2</v>
      </c>
      <c r="I18" s="7">
        <v>40</v>
      </c>
      <c r="J18" s="7" t="s">
        <v>7</v>
      </c>
      <c r="K18" s="7">
        <v>-2</v>
      </c>
      <c r="L18" s="7">
        <v>-58</v>
      </c>
      <c r="M18" s="7">
        <f t="shared" si="5"/>
        <v>-0.59362952010699377</v>
      </c>
      <c r="N18" s="7" t="s">
        <v>14</v>
      </c>
      <c r="O18" s="7">
        <v>6.5</v>
      </c>
      <c r="P18" s="23" t="s">
        <v>36</v>
      </c>
      <c r="Q18">
        <f t="shared" si="6"/>
        <v>-1.0360789662900922E-2</v>
      </c>
      <c r="R18">
        <f t="shared" si="4"/>
        <v>-1.0360604299072828E-2</v>
      </c>
      <c r="S18">
        <f t="shared" si="1"/>
        <v>1.7453292519943295E-2</v>
      </c>
    </row>
    <row r="19" spans="2:19" x14ac:dyDescent="0.55000000000000004">
      <c r="B19" s="24"/>
      <c r="C19" s="25"/>
      <c r="D19" s="25"/>
      <c r="E19" s="25"/>
      <c r="F19" s="25"/>
      <c r="G19" s="25">
        <v>0.7</v>
      </c>
      <c r="H19" s="25">
        <v>2</v>
      </c>
      <c r="I19" s="25">
        <v>40</v>
      </c>
      <c r="J19" s="25" t="s">
        <v>8</v>
      </c>
      <c r="K19" s="25">
        <v>0</v>
      </c>
      <c r="L19" s="25">
        <v>-48</v>
      </c>
      <c r="M19" s="25">
        <f t="shared" si="5"/>
        <v>0.8178287913177581</v>
      </c>
      <c r="N19" s="25"/>
      <c r="O19" s="25"/>
      <c r="P19" s="26"/>
      <c r="Q19">
        <f t="shared" si="6"/>
        <v>1.4273805126100493E-2</v>
      </c>
      <c r="R19">
        <f t="shared" si="4"/>
        <v>1.4273320436596508E-2</v>
      </c>
      <c r="S19">
        <f t="shared" si="1"/>
        <v>1.7453292519943295E-2</v>
      </c>
    </row>
    <row r="20" spans="2:19" x14ac:dyDescent="0.55000000000000004">
      <c r="B20" s="22">
        <v>2020</v>
      </c>
      <c r="C20" s="7">
        <v>1</v>
      </c>
      <c r="D20" s="7">
        <v>3</v>
      </c>
      <c r="E20" s="7">
        <v>11</v>
      </c>
      <c r="F20" s="7">
        <v>30</v>
      </c>
      <c r="G20" s="7">
        <v>-0.1</v>
      </c>
      <c r="H20" s="7">
        <v>1.2</v>
      </c>
      <c r="I20" s="7">
        <v>-5</v>
      </c>
      <c r="J20" s="7" t="s">
        <v>7</v>
      </c>
      <c r="K20" s="7">
        <v>-2</v>
      </c>
      <c r="L20" s="7">
        <v>-58</v>
      </c>
      <c r="M20" s="7">
        <f t="shared" si="5"/>
        <v>-0.33886060407087426</v>
      </c>
      <c r="N20" s="7" t="s">
        <v>14</v>
      </c>
      <c r="O20" s="7">
        <v>7.5</v>
      </c>
      <c r="P20" s="23" t="s">
        <v>41</v>
      </c>
      <c r="Q20">
        <f t="shared" si="6"/>
        <v>-5.9142332463336562E-3</v>
      </c>
      <c r="R20">
        <f t="shared" si="4"/>
        <v>-5.9141987682328617E-3</v>
      </c>
      <c r="S20">
        <f t="shared" si="1"/>
        <v>1.7453292519943295E-2</v>
      </c>
    </row>
    <row r="21" spans="2:19" x14ac:dyDescent="0.55000000000000004">
      <c r="B21" s="24"/>
      <c r="C21" s="25"/>
      <c r="D21" s="25"/>
      <c r="E21" s="25"/>
      <c r="F21" s="25"/>
      <c r="G21" s="25">
        <v>-0.1</v>
      </c>
      <c r="H21" s="25">
        <v>1.2</v>
      </c>
      <c r="I21" s="25">
        <v>-5</v>
      </c>
      <c r="J21" s="25" t="s">
        <v>8</v>
      </c>
      <c r="K21" s="25">
        <v>0</v>
      </c>
      <c r="L21" s="25">
        <v>-48</v>
      </c>
      <c r="M21" s="25">
        <f t="shared" si="5"/>
        <v>0.87724674494418842</v>
      </c>
      <c r="N21" s="25"/>
      <c r="O21" s="25"/>
      <c r="P21" s="26"/>
      <c r="Q21">
        <f t="shared" si="6"/>
        <v>1.5310844051679007E-2</v>
      </c>
      <c r="R21">
        <f t="shared" si="4"/>
        <v>1.5310245859048693E-2</v>
      </c>
      <c r="S21">
        <f t="shared" si="1"/>
        <v>1.7453292519943295E-2</v>
      </c>
    </row>
    <row r="22" spans="2:19" x14ac:dyDescent="0.55000000000000004">
      <c r="B22" s="22">
        <v>2020</v>
      </c>
      <c r="C22" s="7">
        <v>2</v>
      </c>
      <c r="D22" s="7">
        <v>1</v>
      </c>
      <c r="E22" s="7">
        <v>23</v>
      </c>
      <c r="F22" s="7">
        <v>0</v>
      </c>
      <c r="G22" s="7">
        <v>-0.9</v>
      </c>
      <c r="H22" s="7">
        <v>359.5</v>
      </c>
      <c r="I22" s="7">
        <v>10</v>
      </c>
      <c r="J22" s="7" t="s">
        <v>7</v>
      </c>
      <c r="K22" s="7">
        <v>-2</v>
      </c>
      <c r="L22" s="7">
        <v>-58</v>
      </c>
      <c r="M22" s="7">
        <f t="shared" si="5"/>
        <v>-0.56036808764499102</v>
      </c>
      <c r="N22" s="7" t="s">
        <v>14</v>
      </c>
      <c r="O22" s="7">
        <v>6.2</v>
      </c>
      <c r="P22" s="23" t="s">
        <v>16</v>
      </c>
      <c r="Q22">
        <f t="shared" si="6"/>
        <v>-9.78026815250925E-3</v>
      </c>
      <c r="R22">
        <f t="shared" si="4"/>
        <v>-9.7801122335384322E-3</v>
      </c>
      <c r="S22">
        <f t="shared" si="1"/>
        <v>1.7453292519943295E-2</v>
      </c>
    </row>
    <row r="23" spans="2:19" x14ac:dyDescent="0.55000000000000004">
      <c r="B23" s="24"/>
      <c r="C23" s="25"/>
      <c r="D23" s="25"/>
      <c r="E23" s="25"/>
      <c r="F23" s="25"/>
      <c r="G23" s="25">
        <v>-0.9</v>
      </c>
      <c r="H23" s="25">
        <v>359.5</v>
      </c>
      <c r="I23" s="25">
        <v>10</v>
      </c>
      <c r="J23" s="25" t="s">
        <v>8</v>
      </c>
      <c r="K23" s="25">
        <v>0</v>
      </c>
      <c r="L23" s="25">
        <v>-48</v>
      </c>
      <c r="M23" s="25">
        <f t="shared" si="5"/>
        <v>0.33424367776139224</v>
      </c>
      <c r="N23" s="25"/>
      <c r="O23" s="25"/>
      <c r="P23" s="26"/>
      <c r="Q23">
        <f t="shared" si="6"/>
        <v>5.8336526809112449E-3</v>
      </c>
      <c r="R23">
        <f t="shared" si="4"/>
        <v>5.8336195929721765E-3</v>
      </c>
      <c r="S23">
        <f t="shared" si="1"/>
        <v>1.7453292519943295E-2</v>
      </c>
    </row>
    <row r="24" spans="2:19" x14ac:dyDescent="0.55000000000000004">
      <c r="B24" s="22">
        <v>2020</v>
      </c>
      <c r="C24" s="7">
        <v>3</v>
      </c>
      <c r="D24" s="7">
        <v>2</v>
      </c>
      <c r="E24" s="7">
        <v>13</v>
      </c>
      <c r="F24" s="7">
        <v>0</v>
      </c>
      <c r="G24" s="7">
        <v>-1.4</v>
      </c>
      <c r="H24" s="7">
        <v>359.4</v>
      </c>
      <c r="I24" s="7">
        <v>29</v>
      </c>
      <c r="J24" s="7" t="s">
        <v>7</v>
      </c>
      <c r="K24" s="7">
        <v>-2</v>
      </c>
      <c r="L24" s="7">
        <v>-58</v>
      </c>
      <c r="M24" s="7">
        <f t="shared" si="5"/>
        <v>-0.18932939993312081</v>
      </c>
      <c r="N24" s="7" t="s">
        <v>14</v>
      </c>
      <c r="O24" s="7">
        <v>4</v>
      </c>
      <c r="P24" s="23" t="s">
        <v>35</v>
      </c>
      <c r="Q24">
        <f t="shared" si="6"/>
        <v>-3.3044213996580901E-3</v>
      </c>
      <c r="R24">
        <f t="shared" si="4"/>
        <v>-3.3044153860545822E-3</v>
      </c>
      <c r="S24">
        <f t="shared" si="1"/>
        <v>1.7453292519943295E-2</v>
      </c>
    </row>
    <row r="25" spans="2:19" x14ac:dyDescent="0.55000000000000004">
      <c r="B25" s="22"/>
      <c r="C25" s="7"/>
      <c r="D25" s="7"/>
      <c r="E25" s="7"/>
      <c r="F25" s="7"/>
      <c r="G25" s="7">
        <v>-1.4</v>
      </c>
      <c r="H25" s="7">
        <v>359.4</v>
      </c>
      <c r="I25" s="7">
        <v>29</v>
      </c>
      <c r="J25" s="7" t="s">
        <v>8</v>
      </c>
      <c r="K25" s="7">
        <v>0</v>
      </c>
      <c r="L25" s="7">
        <v>-48</v>
      </c>
      <c r="M25" s="7">
        <f t="shared" ref="M25:M33" si="7">Q25/S25</f>
        <v>0.63884144068171778</v>
      </c>
      <c r="N25" s="7"/>
      <c r="O25" s="7"/>
      <c r="P25" s="23"/>
      <c r="Q25">
        <f t="shared" ref="Q25" si="8">ASIN(R25)</f>
        <v>1.1149886538080023E-2</v>
      </c>
      <c r="R25">
        <f t="shared" si="4"/>
        <v>1.1149655513923103E-2</v>
      </c>
      <c r="S25">
        <f t="shared" si="1"/>
        <v>1.7453292519943295E-2</v>
      </c>
    </row>
    <row r="26" spans="2:19" x14ac:dyDescent="0.55000000000000004">
      <c r="B26" s="19">
        <v>2020</v>
      </c>
      <c r="C26" s="20">
        <v>4</v>
      </c>
      <c r="D26" s="20">
        <v>1</v>
      </c>
      <c r="E26" s="20">
        <v>0</v>
      </c>
      <c r="F26" s="20">
        <v>0</v>
      </c>
      <c r="G26" s="27">
        <v>-1.5</v>
      </c>
      <c r="H26" s="27">
        <v>358.4</v>
      </c>
      <c r="I26" s="27">
        <v>5</v>
      </c>
      <c r="J26" s="20" t="s">
        <v>7</v>
      </c>
      <c r="K26" s="20">
        <v>-2</v>
      </c>
      <c r="L26" s="20">
        <v>-58</v>
      </c>
      <c r="M26" s="20">
        <f t="shared" si="7"/>
        <v>-0.63337907765438961</v>
      </c>
      <c r="N26" s="20"/>
      <c r="O26" s="20">
        <v>0.7</v>
      </c>
      <c r="P26" s="21" t="s">
        <v>37</v>
      </c>
      <c r="Q26">
        <f t="shared" ref="Q26:Q27" si="9">ASIN(R26)</f>
        <v>-1.1054550318313943E-2</v>
      </c>
      <c r="R26">
        <f t="shared" ref="R26:R27" si="10">SIN(G26*S26)*SIN(L26*S26)+COS(K26*S26)*COS(L26*S26)*SIN((H26+K26)*S26)</f>
        <v>-1.1054325169668439E-2</v>
      </c>
      <c r="S26">
        <f t="shared" si="1"/>
        <v>1.7453292519943295E-2</v>
      </c>
    </row>
    <row r="27" spans="2:19" x14ac:dyDescent="0.55000000000000004">
      <c r="B27" s="24"/>
      <c r="C27" s="25"/>
      <c r="D27" s="25"/>
      <c r="E27" s="25"/>
      <c r="F27" s="25"/>
      <c r="G27" s="28">
        <v>-1.5</v>
      </c>
      <c r="H27" s="28">
        <v>358.4</v>
      </c>
      <c r="I27" s="28">
        <v>5</v>
      </c>
      <c r="J27" s="25" t="s">
        <v>8</v>
      </c>
      <c r="K27" s="25">
        <v>0</v>
      </c>
      <c r="L27" s="25">
        <v>-48</v>
      </c>
      <c r="M27" s="25">
        <f t="shared" si="7"/>
        <v>4.4120082636061493E-2</v>
      </c>
      <c r="N27" s="25"/>
      <c r="O27" s="25"/>
      <c r="P27" s="26"/>
      <c r="Q27">
        <f t="shared" si="9"/>
        <v>7.7004070825125218E-4</v>
      </c>
      <c r="R27">
        <f t="shared" si="10"/>
        <v>7.7004063215035251E-4</v>
      </c>
      <c r="S27">
        <f t="shared" si="1"/>
        <v>1.7453292519943295E-2</v>
      </c>
    </row>
    <row r="28" spans="2:19" x14ac:dyDescent="0.55000000000000004">
      <c r="B28" s="19">
        <v>2020</v>
      </c>
      <c r="C28" s="20">
        <v>4</v>
      </c>
      <c r="D28" s="20">
        <v>30</v>
      </c>
      <c r="E28" s="20">
        <v>14</v>
      </c>
      <c r="F28" s="20">
        <v>0</v>
      </c>
      <c r="G28" s="27">
        <v>-1.2</v>
      </c>
      <c r="H28" s="27">
        <v>359.4</v>
      </c>
      <c r="I28" s="27">
        <v>69</v>
      </c>
      <c r="J28" s="20" t="s">
        <v>7</v>
      </c>
      <c r="K28" s="20">
        <v>-2</v>
      </c>
      <c r="L28" s="20">
        <v>-58</v>
      </c>
      <c r="M28" s="20">
        <f t="shared" si="7"/>
        <v>-0.35889727958786688</v>
      </c>
      <c r="N28" s="20"/>
      <c r="O28" s="20">
        <v>-3.3</v>
      </c>
      <c r="P28" s="21" t="s">
        <v>38</v>
      </c>
      <c r="Q28">
        <f t="shared" ref="Q28:Q29" si="11">ASIN(R28)</f>
        <v>-6.2639392052589145E-3</v>
      </c>
      <c r="R28">
        <f t="shared" ref="R28:R29" si="12">SIN(G28*S28)*SIN(L28*S28)+COS(K28*S28)*COS(L28*S28)*SIN((H28+K28)*S28)</f>
        <v>-6.2638982423773651E-3</v>
      </c>
      <c r="S28">
        <f t="shared" si="1"/>
        <v>1.7453292519943295E-2</v>
      </c>
    </row>
    <row r="29" spans="2:19" x14ac:dyDescent="0.55000000000000004">
      <c r="B29" s="24"/>
      <c r="C29" s="25"/>
      <c r="D29" s="25"/>
      <c r="E29" s="25"/>
      <c r="F29" s="25"/>
      <c r="G29" s="28">
        <v>-1.2</v>
      </c>
      <c r="H29" s="28">
        <v>359.4</v>
      </c>
      <c r="I29" s="28">
        <v>40</v>
      </c>
      <c r="J29" s="25" t="s">
        <v>8</v>
      </c>
      <c r="K29" s="25">
        <v>0</v>
      </c>
      <c r="L29" s="25">
        <v>-48</v>
      </c>
      <c r="M29" s="25">
        <f t="shared" si="7"/>
        <v>0.49024355190412211</v>
      </c>
      <c r="N29" s="25"/>
      <c r="O29" s="25"/>
      <c r="P29" s="26"/>
      <c r="Q29">
        <f t="shared" si="11"/>
        <v>8.5563641173986467E-3</v>
      </c>
      <c r="R29">
        <f t="shared" si="12"/>
        <v>8.5562597139286871E-3</v>
      </c>
      <c r="S29">
        <f t="shared" si="1"/>
        <v>1.7453292519943295E-2</v>
      </c>
    </row>
    <row r="30" spans="2:19" x14ac:dyDescent="0.55000000000000004">
      <c r="B30" s="19">
        <v>2020</v>
      </c>
      <c r="C30" s="20">
        <v>5</v>
      </c>
      <c r="D30" s="20">
        <v>30</v>
      </c>
      <c r="E30" s="20">
        <v>3</v>
      </c>
      <c r="F30" s="20">
        <v>0</v>
      </c>
      <c r="G30" s="27">
        <v>-0.6</v>
      </c>
      <c r="H30" s="27">
        <v>0.2</v>
      </c>
      <c r="I30" s="27">
        <v>-26</v>
      </c>
      <c r="J30" s="20" t="s">
        <v>7</v>
      </c>
      <c r="K30" s="20">
        <v>-2</v>
      </c>
      <c r="L30" s="20">
        <v>-58</v>
      </c>
      <c r="M30" s="20">
        <f t="shared" si="7"/>
        <v>-0.44430170861081342</v>
      </c>
      <c r="N30" s="20"/>
      <c r="O30" s="20"/>
      <c r="P30" s="21" t="s">
        <v>43</v>
      </c>
      <c r="Q30">
        <f t="shared" ref="Q30:Q31" si="13">ASIN(R30)</f>
        <v>-7.7545276874951352E-3</v>
      </c>
      <c r="R30">
        <f t="shared" ref="R30:R31" si="14">SIN(G30*S30)*SIN(L30*S30)+COS(K30*S30)*COS(L30*S30)*SIN((H30+K30)*S30)</f>
        <v>-7.7544499709480668E-3</v>
      </c>
      <c r="S30">
        <f t="shared" si="1"/>
        <v>1.7453292519943295E-2</v>
      </c>
    </row>
    <row r="31" spans="2:19" x14ac:dyDescent="0.55000000000000004">
      <c r="B31" s="24"/>
      <c r="C31" s="25"/>
      <c r="D31" s="25"/>
      <c r="E31" s="25"/>
      <c r="F31" s="25"/>
      <c r="G31" s="28">
        <v>-0.6</v>
      </c>
      <c r="H31" s="28">
        <v>0.2</v>
      </c>
      <c r="I31" s="28">
        <v>-26</v>
      </c>
      <c r="J31" s="25" t="s">
        <v>8</v>
      </c>
      <c r="K31" s="25">
        <v>0</v>
      </c>
      <c r="L31" s="25">
        <v>-48</v>
      </c>
      <c r="M31" s="25">
        <f t="shared" si="7"/>
        <v>0.57971448641648604</v>
      </c>
      <c r="N31" s="25"/>
      <c r="O31" s="25"/>
      <c r="P31" s="26"/>
      <c r="Q31">
        <f t="shared" si="13"/>
        <v>1.0117926509475626E-2</v>
      </c>
      <c r="R31">
        <f t="shared" si="14"/>
        <v>1.011775387756049E-2</v>
      </c>
      <c r="S31">
        <f t="shared" si="1"/>
        <v>1.7453292519943295E-2</v>
      </c>
    </row>
    <row r="32" spans="2:19" x14ac:dyDescent="0.55000000000000004">
      <c r="B32" s="19">
        <v>2020</v>
      </c>
      <c r="C32" s="20">
        <v>6</v>
      </c>
      <c r="D32" s="20">
        <v>28</v>
      </c>
      <c r="E32" s="20">
        <v>17</v>
      </c>
      <c r="F32" s="20">
        <v>0</v>
      </c>
      <c r="G32" s="27">
        <v>0.2</v>
      </c>
      <c r="H32" s="27">
        <v>1.6</v>
      </c>
      <c r="I32" s="27">
        <v>53</v>
      </c>
      <c r="J32" s="20" t="s">
        <v>7</v>
      </c>
      <c r="K32" s="20">
        <v>-2</v>
      </c>
      <c r="L32" s="20">
        <v>-58</v>
      </c>
      <c r="M32" s="20">
        <f t="shared" si="7"/>
        <v>-0.3814489525075816</v>
      </c>
      <c r="N32" s="20"/>
      <c r="O32" s="20">
        <v>-6.3</v>
      </c>
      <c r="P32" s="21" t="s">
        <v>39</v>
      </c>
      <c r="Q32">
        <f t="shared" ref="Q32" si="15">ASIN(R32)</f>
        <v>-6.6575401495407791E-3</v>
      </c>
      <c r="R32">
        <f t="shared" ref="R32" si="16">SIN(G32*S32)*SIN(L32*S32)+COS(K32*S32)*COS(L32*S32)*SIN((H32+K32)*S32)</f>
        <v>-6.657490969467693E-3</v>
      </c>
      <c r="S32">
        <f t="shared" si="1"/>
        <v>1.7453292519943295E-2</v>
      </c>
    </row>
    <row r="33" spans="2:19" x14ac:dyDescent="0.55000000000000004">
      <c r="B33" s="24"/>
      <c r="C33" s="25"/>
      <c r="D33" s="25"/>
      <c r="E33" s="25"/>
      <c r="F33" s="25"/>
      <c r="G33" s="28">
        <v>0.2</v>
      </c>
      <c r="H33" s="28">
        <v>1.6</v>
      </c>
      <c r="I33" s="28">
        <v>53</v>
      </c>
      <c r="J33" s="25" t="s">
        <v>8</v>
      </c>
      <c r="K33" s="25">
        <v>0</v>
      </c>
      <c r="L33" s="25">
        <v>-48</v>
      </c>
      <c r="M33" s="25">
        <f t="shared" si="7"/>
        <v>0.92188094129903753</v>
      </c>
      <c r="N33" s="25"/>
      <c r="O33" s="25"/>
      <c r="P33" s="26"/>
      <c r="Q33">
        <f t="shared" ref="Q33" si="17">ASIN(R33)</f>
        <v>1.6089857737052776E-2</v>
      </c>
      <c r="R33">
        <f t="shared" ref="R33" si="18">SIN(G33*S33)*SIN(L33*S33)+COS(K33*S33)*COS(L33*S33)*SIN((H33+K33)*S33)</f>
        <v>1.608916351286576E-2</v>
      </c>
      <c r="S33">
        <f t="shared" si="1"/>
        <v>1.7453292519943295E-2</v>
      </c>
    </row>
    <row r="34" spans="2:19" x14ac:dyDescent="0.55000000000000004">
      <c r="B34" s="19">
        <v>2020</v>
      </c>
      <c r="C34" s="20">
        <v>7</v>
      </c>
      <c r="D34" s="20">
        <v>28</v>
      </c>
      <c r="E34" s="20">
        <v>6</v>
      </c>
      <c r="F34" s="20">
        <v>0</v>
      </c>
      <c r="G34" s="27">
        <v>0.9</v>
      </c>
      <c r="H34" s="27">
        <v>2.5</v>
      </c>
      <c r="I34" s="27">
        <v>-66</v>
      </c>
      <c r="J34" s="20" t="s">
        <v>7</v>
      </c>
      <c r="K34" s="20">
        <v>-2</v>
      </c>
      <c r="L34" s="20">
        <v>-58</v>
      </c>
      <c r="M34" s="20">
        <f t="shared" ref="M34:M51" si="19">Q34/S34</f>
        <v>-0.49842332117454519</v>
      </c>
      <c r="N34" s="20"/>
      <c r="O34" s="20"/>
      <c r="P34" s="21" t="s">
        <v>43</v>
      </c>
      <c r="Q34">
        <f t="shared" ref="Q34" si="20">ASIN(R34)</f>
        <v>-8.6991280232209846E-3</v>
      </c>
      <c r="R34">
        <f t="shared" ref="R34" si="21">SIN(G34*S34)*SIN(L34*S34)+COS(K34*S34)*COS(L34*S34)*SIN((H34+K34)*S34)</f>
        <v>-8.6990183061327799E-3</v>
      </c>
      <c r="S34">
        <f t="shared" si="1"/>
        <v>1.7453292519943295E-2</v>
      </c>
    </row>
    <row r="35" spans="2:19" x14ac:dyDescent="0.55000000000000004">
      <c r="B35" s="24"/>
      <c r="C35" s="25"/>
      <c r="D35" s="25"/>
      <c r="E35" s="25"/>
      <c r="F35" s="25"/>
      <c r="G35" s="28">
        <v>0.9</v>
      </c>
      <c r="H35" s="28">
        <v>2.5</v>
      </c>
      <c r="I35" s="28">
        <v>-66</v>
      </c>
      <c r="J35" s="25" t="s">
        <v>8</v>
      </c>
      <c r="K35" s="25">
        <v>0</v>
      </c>
      <c r="L35" s="25">
        <v>-48</v>
      </c>
      <c r="M35" s="25">
        <f t="shared" si="19"/>
        <v>1.003544233948473</v>
      </c>
      <c r="N35" s="25"/>
      <c r="O35" s="25"/>
      <c r="P35" s="26"/>
      <c r="Q35">
        <f t="shared" ref="Q35:Q36" si="22">ASIN(R35)</f>
        <v>1.751515107180511E-2</v>
      </c>
      <c r="R35">
        <f t="shared" ref="R35:R36" si="23">SIN(G35*S35)*SIN(L35*S35)+COS(K35*S35)*COS(L35*S35)*SIN((H35+K35)*S35)</f>
        <v>1.7514255534358168E-2</v>
      </c>
      <c r="S35">
        <f t="shared" si="1"/>
        <v>1.7453292519943295E-2</v>
      </c>
    </row>
    <row r="36" spans="2:19" x14ac:dyDescent="0.55000000000000004">
      <c r="B36" s="19">
        <v>2020</v>
      </c>
      <c r="C36" s="20">
        <v>8</v>
      </c>
      <c r="D36" s="20">
        <v>26</v>
      </c>
      <c r="E36" s="20">
        <v>19</v>
      </c>
      <c r="F36" s="20">
        <v>0</v>
      </c>
      <c r="G36" s="20">
        <v>1.4</v>
      </c>
      <c r="H36" s="20">
        <v>3.6</v>
      </c>
      <c r="I36" s="27">
        <v>32</v>
      </c>
      <c r="J36" s="20" t="s">
        <v>7</v>
      </c>
      <c r="K36" s="20">
        <v>-2</v>
      </c>
      <c r="L36" s="20">
        <v>-58</v>
      </c>
      <c r="M36" s="20">
        <f t="shared" si="19"/>
        <v>-0.33990699258509899</v>
      </c>
      <c r="N36" s="20"/>
      <c r="O36" s="20">
        <v>-0.8</v>
      </c>
      <c r="P36" s="21" t="s">
        <v>40</v>
      </c>
      <c r="Q36">
        <f t="shared" si="22"/>
        <v>-5.932496171161929E-3</v>
      </c>
      <c r="R36">
        <f t="shared" si="23"/>
        <v>-5.9324613726730504E-3</v>
      </c>
      <c r="S36">
        <f t="shared" si="1"/>
        <v>1.7453292519943295E-2</v>
      </c>
    </row>
    <row r="37" spans="2:19" x14ac:dyDescent="0.55000000000000004">
      <c r="B37" s="24"/>
      <c r="C37" s="25"/>
      <c r="D37" s="25"/>
      <c r="E37" s="25"/>
      <c r="F37" s="25"/>
      <c r="G37" s="25">
        <v>1.4</v>
      </c>
      <c r="H37" s="25">
        <v>3.6</v>
      </c>
      <c r="I37" s="28">
        <v>32</v>
      </c>
      <c r="J37" s="25" t="s">
        <v>8</v>
      </c>
      <c r="K37" s="25">
        <v>0</v>
      </c>
      <c r="L37" s="25">
        <v>-48</v>
      </c>
      <c r="M37" s="25">
        <f t="shared" si="19"/>
        <v>1.3671160127704265</v>
      </c>
      <c r="N37" s="25"/>
      <c r="O37" s="25"/>
      <c r="P37" s="26"/>
      <c r="Q37">
        <f t="shared" ref="Q37:Q45" si="24">ASIN(R37)</f>
        <v>2.3860675679580789E-2</v>
      </c>
      <c r="R37">
        <f t="shared" ref="R37:R45" si="25">SIN(G37*S37)*SIN(L37*S37)+COS(K37*S37)*COS(L37*S37)*SIN((H37+K37)*S37)</f>
        <v>2.3858411636951158E-2</v>
      </c>
      <c r="S37">
        <f t="shared" si="1"/>
        <v>1.7453292519943295E-2</v>
      </c>
    </row>
    <row r="38" spans="2:19" x14ac:dyDescent="0.55000000000000004">
      <c r="B38" s="19">
        <v>2020</v>
      </c>
      <c r="C38" s="20">
        <v>9</v>
      </c>
      <c r="D38" s="20">
        <v>25</v>
      </c>
      <c r="E38" s="20">
        <v>7</v>
      </c>
      <c r="F38" s="20">
        <v>0</v>
      </c>
      <c r="G38" s="20">
        <v>1.5</v>
      </c>
      <c r="H38" s="20">
        <v>3.8</v>
      </c>
      <c r="I38" s="27">
        <v>-77</v>
      </c>
      <c r="J38" s="20" t="s">
        <v>7</v>
      </c>
      <c r="K38" s="20">
        <v>-2</v>
      </c>
      <c r="L38" s="20">
        <v>-58</v>
      </c>
      <c r="M38" s="20">
        <f t="shared" si="19"/>
        <v>-0.31881166997618043</v>
      </c>
      <c r="N38" s="20"/>
      <c r="O38" s="20"/>
      <c r="P38" s="21" t="s">
        <v>42</v>
      </c>
      <c r="Q38">
        <f t="shared" si="24"/>
        <v>-5.5643133348659002E-3</v>
      </c>
      <c r="R38">
        <f t="shared" si="25"/>
        <v>-5.5642846215855947E-3</v>
      </c>
      <c r="S38">
        <f t="shared" si="1"/>
        <v>1.7453292519943295E-2</v>
      </c>
    </row>
    <row r="39" spans="2:19" x14ac:dyDescent="0.55000000000000004">
      <c r="B39" s="24"/>
      <c r="C39" s="25"/>
      <c r="D39" s="25"/>
      <c r="E39" s="25"/>
      <c r="F39" s="25"/>
      <c r="G39" s="25">
        <v>1.5</v>
      </c>
      <c r="H39" s="25">
        <v>3.8</v>
      </c>
      <c r="I39" s="28">
        <v>-77</v>
      </c>
      <c r="J39" s="25" t="s">
        <v>8</v>
      </c>
      <c r="K39" s="25">
        <v>0</v>
      </c>
      <c r="L39" s="25">
        <v>-48</v>
      </c>
      <c r="M39" s="25">
        <f t="shared" si="19"/>
        <v>1.4263900593642784</v>
      </c>
      <c r="N39" s="25"/>
      <c r="O39" s="25"/>
      <c r="P39" s="26"/>
      <c r="Q39">
        <f t="shared" si="24"/>
        <v>2.4895202953624032E-2</v>
      </c>
      <c r="R39">
        <f t="shared" si="25"/>
        <v>2.489263147863351E-2</v>
      </c>
      <c r="S39">
        <f t="shared" si="1"/>
        <v>1.7453292519943295E-2</v>
      </c>
    </row>
    <row r="40" spans="2:19" x14ac:dyDescent="0.55000000000000004">
      <c r="B40" s="19">
        <v>2020</v>
      </c>
      <c r="C40" s="20">
        <v>10</v>
      </c>
      <c r="D40" s="20">
        <v>23</v>
      </c>
      <c r="E40" s="20">
        <v>18</v>
      </c>
      <c r="F40" s="20">
        <v>30</v>
      </c>
      <c r="G40" s="20">
        <v>1.2</v>
      </c>
      <c r="H40" s="20">
        <v>3.2</v>
      </c>
      <c r="I40" s="27">
        <v>33</v>
      </c>
      <c r="J40" s="20" t="s">
        <v>7</v>
      </c>
      <c r="K40" s="20">
        <v>-2</v>
      </c>
      <c r="L40" s="20">
        <v>-58</v>
      </c>
      <c r="M40" s="20">
        <f t="shared" si="19"/>
        <v>-0.38211686885202006</v>
      </c>
      <c r="N40" s="20" t="s">
        <v>14</v>
      </c>
      <c r="O40" s="20">
        <v>5.9</v>
      </c>
      <c r="P40" s="21" t="s">
        <v>46</v>
      </c>
      <c r="Q40">
        <f t="shared" si="24"/>
        <v>-6.6691974888791151E-3</v>
      </c>
      <c r="R40">
        <f t="shared" si="25"/>
        <v>-6.6691480500111668E-3</v>
      </c>
      <c r="S40">
        <f t="shared" si="1"/>
        <v>1.7453292519943295E-2</v>
      </c>
    </row>
    <row r="41" spans="2:19" x14ac:dyDescent="0.55000000000000004">
      <c r="B41" s="24"/>
      <c r="C41" s="25"/>
      <c r="D41" s="25"/>
      <c r="E41" s="25"/>
      <c r="F41" s="25"/>
      <c r="G41" s="25">
        <v>1.2</v>
      </c>
      <c r="H41" s="25">
        <v>3.2</v>
      </c>
      <c r="I41" s="28">
        <v>33</v>
      </c>
      <c r="J41" s="25" t="s">
        <v>8</v>
      </c>
      <c r="K41" s="25">
        <v>0</v>
      </c>
      <c r="L41" s="25">
        <v>-48</v>
      </c>
      <c r="M41" s="25">
        <f t="shared" si="19"/>
        <v>1.2484951399477247</v>
      </c>
      <c r="N41" s="25"/>
      <c r="O41" s="25"/>
      <c r="P41" s="26" t="s">
        <v>45</v>
      </c>
      <c r="Q41">
        <f t="shared" si="24"/>
        <v>2.1790350887235181E-2</v>
      </c>
      <c r="R41">
        <f t="shared" si="25"/>
        <v>2.1788626514648111E-2</v>
      </c>
      <c r="S41">
        <f t="shared" si="1"/>
        <v>1.7453292519943295E-2</v>
      </c>
    </row>
    <row r="42" spans="2:19" x14ac:dyDescent="0.55000000000000004">
      <c r="B42" s="19">
        <v>2020</v>
      </c>
      <c r="C42" s="20">
        <v>11</v>
      </c>
      <c r="D42" s="20">
        <v>23</v>
      </c>
      <c r="E42" s="20">
        <v>6</v>
      </c>
      <c r="F42" s="20">
        <v>0</v>
      </c>
      <c r="G42" s="20">
        <v>0.5</v>
      </c>
      <c r="H42" s="20">
        <v>1.9</v>
      </c>
      <c r="I42" s="27">
        <v>-67</v>
      </c>
      <c r="J42" s="20" t="s">
        <v>7</v>
      </c>
      <c r="K42" s="20">
        <v>-2</v>
      </c>
      <c r="L42" s="20">
        <v>-58</v>
      </c>
      <c r="M42" s="20">
        <f t="shared" si="19"/>
        <v>-0.47698379401363772</v>
      </c>
      <c r="N42" s="20"/>
      <c r="O42" s="20"/>
      <c r="P42" s="21" t="s">
        <v>43</v>
      </c>
      <c r="Q42">
        <f t="shared" si="24"/>
        <v>-8.3249376841923965E-3</v>
      </c>
      <c r="R42">
        <f t="shared" si="25"/>
        <v>-8.3248415251303259E-3</v>
      </c>
      <c r="S42">
        <f t="shared" si="1"/>
        <v>1.7453292519943295E-2</v>
      </c>
    </row>
    <row r="43" spans="2:19" x14ac:dyDescent="0.55000000000000004">
      <c r="B43" s="24"/>
      <c r="C43" s="25"/>
      <c r="D43" s="25"/>
      <c r="E43" s="25"/>
      <c r="F43" s="25"/>
      <c r="G43" s="25">
        <v>0.5</v>
      </c>
      <c r="H43" s="25">
        <v>1.9</v>
      </c>
      <c r="I43" s="28">
        <v>-67</v>
      </c>
      <c r="J43" s="25" t="s">
        <v>8</v>
      </c>
      <c r="K43" s="25">
        <v>0</v>
      </c>
      <c r="L43" s="25">
        <v>-48</v>
      </c>
      <c r="M43" s="25">
        <f t="shared" si="19"/>
        <v>0.8995844172593801</v>
      </c>
      <c r="N43" s="25"/>
      <c r="O43" s="25"/>
      <c r="P43" s="26"/>
      <c r="Q43">
        <f t="shared" si="24"/>
        <v>1.5700709980810686E-2</v>
      </c>
      <c r="R43">
        <f t="shared" si="25"/>
        <v>1.5700064919089311E-2</v>
      </c>
      <c r="S43">
        <f t="shared" si="1"/>
        <v>1.7453292519943295E-2</v>
      </c>
    </row>
    <row r="44" spans="2:19" x14ac:dyDescent="0.55000000000000004">
      <c r="B44" s="19">
        <v>2020</v>
      </c>
      <c r="C44" s="20">
        <v>12</v>
      </c>
      <c r="D44" s="20">
        <v>22</v>
      </c>
      <c r="E44" s="20">
        <v>18</v>
      </c>
      <c r="F44" s="20">
        <v>30</v>
      </c>
      <c r="G44" s="20">
        <v>-0.3</v>
      </c>
      <c r="H44" s="20">
        <v>0.7</v>
      </c>
      <c r="I44" s="27">
        <v>51</v>
      </c>
      <c r="J44" s="20" t="s">
        <v>7</v>
      </c>
      <c r="K44" s="20">
        <v>-2</v>
      </c>
      <c r="L44" s="20">
        <v>-58</v>
      </c>
      <c r="M44" s="20">
        <f t="shared" si="19"/>
        <v>-0.43400720126061515</v>
      </c>
      <c r="N44" s="20" t="s">
        <v>44</v>
      </c>
      <c r="O44" s="20">
        <v>7.1</v>
      </c>
      <c r="P44" s="21" t="s">
        <v>46</v>
      </c>
      <c r="Q44">
        <f t="shared" si="24"/>
        <v>-7.5748546393634188E-3</v>
      </c>
      <c r="R44">
        <f t="shared" si="25"/>
        <v>-7.5747822007025392E-3</v>
      </c>
      <c r="S44">
        <f t="shared" si="1"/>
        <v>1.7453292519943295E-2</v>
      </c>
    </row>
    <row r="45" spans="2:19" x14ac:dyDescent="0.55000000000000004">
      <c r="B45" s="24"/>
      <c r="C45" s="25"/>
      <c r="D45" s="25"/>
      <c r="E45" s="25"/>
      <c r="F45" s="25"/>
      <c r="G45" s="25">
        <v>-0.3</v>
      </c>
      <c r="H45" s="25">
        <v>0.7</v>
      </c>
      <c r="I45" s="28">
        <v>51</v>
      </c>
      <c r="J45" s="25" t="s">
        <v>8</v>
      </c>
      <c r="K45" s="25">
        <v>0</v>
      </c>
      <c r="L45" s="25">
        <v>-48</v>
      </c>
      <c r="M45" s="25">
        <f t="shared" si="19"/>
        <v>0.691338976702498</v>
      </c>
      <c r="N45" s="25"/>
      <c r="O45" s="25"/>
      <c r="P45" s="26"/>
      <c r="Q45" s="7">
        <f t="shared" si="24"/>
        <v>1.206614139082696E-2</v>
      </c>
      <c r="R45" s="7">
        <f t="shared" si="25"/>
        <v>1.2065848604481868E-2</v>
      </c>
      <c r="S45" s="7">
        <f t="shared" si="1"/>
        <v>1.7453292519943295E-2</v>
      </c>
    </row>
    <row r="46" spans="2:19" x14ac:dyDescent="0.55000000000000004">
      <c r="B46" s="19">
        <v>2021</v>
      </c>
      <c r="C46" s="20">
        <v>1</v>
      </c>
      <c r="D46" s="20">
        <v>21</v>
      </c>
      <c r="E46" s="27">
        <v>7</v>
      </c>
      <c r="F46" s="27">
        <v>0</v>
      </c>
      <c r="G46" s="27">
        <v>-1.1000000000000001</v>
      </c>
      <c r="H46" s="27">
        <v>359.5</v>
      </c>
      <c r="I46" s="27">
        <v>-44</v>
      </c>
      <c r="J46" s="20" t="s">
        <v>7</v>
      </c>
      <c r="K46" s="20">
        <v>-2</v>
      </c>
      <c r="L46" s="20">
        <v>-58</v>
      </c>
      <c r="M46" s="20">
        <f t="shared" si="19"/>
        <v>-0.39077848304176488</v>
      </c>
      <c r="N46" s="20"/>
      <c r="O46" s="20"/>
      <c r="P46" s="21" t="s">
        <v>41</v>
      </c>
      <c r="Q46" s="7">
        <f t="shared" ref="Q46:Q51" si="26">ASIN(R46)</f>
        <v>-6.820371175027623E-3</v>
      </c>
      <c r="R46" s="7">
        <f t="shared" ref="R46:R51" si="27">SIN(G46*S46)*SIN(L46*S46)+COS(K46*S46)*COS(L46*S46)*SIN((H46+K46)*S46)</f>
        <v>-6.8203182974233521E-3</v>
      </c>
      <c r="S46" s="7">
        <f t="shared" si="1"/>
        <v>1.7453292519943295E-2</v>
      </c>
    </row>
    <row r="47" spans="2:19" x14ac:dyDescent="0.55000000000000004">
      <c r="B47" s="24"/>
      <c r="C47" s="25"/>
      <c r="D47" s="25"/>
      <c r="E47" s="25"/>
      <c r="F47" s="25"/>
      <c r="G47" s="28">
        <v>-1.1000000000000001</v>
      </c>
      <c r="H47" s="28">
        <v>359.5</v>
      </c>
      <c r="I47" s="28">
        <v>-44</v>
      </c>
      <c r="J47" s="25" t="s">
        <v>8</v>
      </c>
      <c r="K47" s="25">
        <v>0</v>
      </c>
      <c r="L47" s="25">
        <v>-48</v>
      </c>
      <c r="M47" s="25">
        <f t="shared" si="19"/>
        <v>0.48285375012768406</v>
      </c>
      <c r="N47" s="25"/>
      <c r="O47" s="25"/>
      <c r="P47" s="26"/>
      <c r="Q47" s="7">
        <f t="shared" si="26"/>
        <v>8.4273877453300769E-3</v>
      </c>
      <c r="R47" s="7">
        <f t="shared" si="27"/>
        <v>8.4272879922908557E-3</v>
      </c>
      <c r="S47" s="7">
        <f t="shared" si="1"/>
        <v>1.7453292519943295E-2</v>
      </c>
    </row>
    <row r="48" spans="2:19" x14ac:dyDescent="0.55000000000000004">
      <c r="B48" s="19">
        <v>2021</v>
      </c>
      <c r="C48" s="20">
        <v>2</v>
      </c>
      <c r="D48" s="20">
        <v>19</v>
      </c>
      <c r="E48" s="27">
        <v>20</v>
      </c>
      <c r="F48" s="27">
        <v>0</v>
      </c>
      <c r="G48" s="27">
        <v>-1.5</v>
      </c>
      <c r="H48" s="27">
        <v>358.8</v>
      </c>
      <c r="I48" s="27">
        <v>53</v>
      </c>
      <c r="J48" s="20" t="s">
        <v>7</v>
      </c>
      <c r="K48" s="20">
        <v>-2</v>
      </c>
      <c r="L48" s="20">
        <v>-58</v>
      </c>
      <c r="M48" s="20">
        <f t="shared" si="19"/>
        <v>-0.42190471150050729</v>
      </c>
      <c r="N48" s="20"/>
      <c r="O48" s="20">
        <v>2.6</v>
      </c>
      <c r="P48" s="21" t="s">
        <v>40</v>
      </c>
      <c r="Q48" s="7">
        <f t="shared" si="26"/>
        <v>-7.3636263453606384E-3</v>
      </c>
      <c r="R48" s="7">
        <f t="shared" si="27"/>
        <v>-7.3635597992311487E-3</v>
      </c>
      <c r="S48" s="7">
        <f t="shared" si="1"/>
        <v>1.7453292519943295E-2</v>
      </c>
    </row>
    <row r="49" spans="2:19" x14ac:dyDescent="0.55000000000000004">
      <c r="B49" s="24"/>
      <c r="C49" s="25"/>
      <c r="D49" s="25"/>
      <c r="E49" s="25"/>
      <c r="F49" s="25"/>
      <c r="G49" s="28">
        <v>-1.5</v>
      </c>
      <c r="H49" s="28">
        <v>358.8</v>
      </c>
      <c r="I49" s="28">
        <v>53</v>
      </c>
      <c r="J49" s="25" t="s">
        <v>8</v>
      </c>
      <c r="K49" s="25">
        <v>0</v>
      </c>
      <c r="L49" s="25">
        <v>-48</v>
      </c>
      <c r="M49" s="25">
        <f t="shared" si="19"/>
        <v>0.3116934179048495</v>
      </c>
      <c r="N49" s="25"/>
      <c r="O49" s="25"/>
      <c r="P49" s="26"/>
      <c r="Q49" s="7">
        <f t="shared" si="26"/>
        <v>5.4400763992342692E-3</v>
      </c>
      <c r="R49" s="7">
        <f t="shared" si="27"/>
        <v>5.4400495666128267E-3</v>
      </c>
      <c r="S49" s="7">
        <f t="shared" si="1"/>
        <v>1.7453292519943295E-2</v>
      </c>
    </row>
    <row r="50" spans="2:19" x14ac:dyDescent="0.55000000000000004">
      <c r="B50" s="19">
        <v>2021</v>
      </c>
      <c r="C50" s="20">
        <v>3</v>
      </c>
      <c r="D50" s="20">
        <v>21</v>
      </c>
      <c r="E50" s="20">
        <v>10</v>
      </c>
      <c r="F50" s="20">
        <v>0</v>
      </c>
      <c r="G50" s="20">
        <v>-1.5</v>
      </c>
      <c r="H50" s="20">
        <v>359.1</v>
      </c>
      <c r="I50" s="20">
        <v>-3</v>
      </c>
      <c r="J50" s="20" t="s">
        <v>7</v>
      </c>
      <c r="K50" s="20">
        <v>-2</v>
      </c>
      <c r="L50" s="20">
        <v>-58</v>
      </c>
      <c r="M50" s="20">
        <f t="shared" si="19"/>
        <v>-0.26324812533686226</v>
      </c>
      <c r="N50" s="20"/>
      <c r="O50" s="20"/>
      <c r="P50" s="21" t="s">
        <v>41</v>
      </c>
      <c r="Q50" s="7">
        <f t="shared" si="26"/>
        <v>-4.5945465368309535E-3</v>
      </c>
      <c r="R50" s="7">
        <f t="shared" si="27"/>
        <v>-4.594530371810613E-3</v>
      </c>
      <c r="S50" s="7">
        <f t="shared" si="1"/>
        <v>1.7453292519943295E-2</v>
      </c>
    </row>
    <row r="51" spans="2:19" x14ac:dyDescent="0.55000000000000004">
      <c r="B51" s="24"/>
      <c r="C51" s="25"/>
      <c r="D51" s="25"/>
      <c r="E51" s="25"/>
      <c r="F51" s="25"/>
      <c r="G51" s="25">
        <v>-1.5</v>
      </c>
      <c r="H51" s="25">
        <v>359.1</v>
      </c>
      <c r="I51" s="25">
        <v>-3</v>
      </c>
      <c r="J51" s="25" t="s">
        <v>8</v>
      </c>
      <c r="K51" s="25">
        <v>0</v>
      </c>
      <c r="L51" s="25">
        <v>-48</v>
      </c>
      <c r="M51" s="25">
        <f t="shared" si="19"/>
        <v>0.5124039561872894</v>
      </c>
      <c r="N51" s="25"/>
      <c r="O51" s="25"/>
      <c r="P51" s="26"/>
      <c r="Q51" s="7">
        <f t="shared" si="26"/>
        <v>8.9431361357129695E-3</v>
      </c>
      <c r="R51" s="7">
        <f t="shared" si="27"/>
        <v>8.9430169246560946E-3</v>
      </c>
      <c r="S51" s="7">
        <f t="shared" si="1"/>
        <v>1.7453292519943295E-2</v>
      </c>
    </row>
  </sheetData>
  <mergeCells count="3">
    <mergeCell ref="J2:L2"/>
    <mergeCell ref="G2:H2"/>
    <mergeCell ref="B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2019-03-20T12:11:10Z</dcterms:created>
  <dcterms:modified xsi:type="dcterms:W3CDTF">2019-12-05T09:18:46Z</dcterms:modified>
</cp:coreProperties>
</file>