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esktop\月\月面A\"/>
    </mc:Choice>
  </mc:AlternateContent>
  <xr:revisionPtr revIDLastSave="0" documentId="13_ncr:1_{D00F81A7-877A-40E8-AE62-B4896112B5E5}" xr6:coauthVersionLast="45" xr6:coauthVersionMax="45" xr10:uidLastSave="{00000000-0000-0000-0000-000000000000}"/>
  <bookViews>
    <workbookView xWindow="2180" yWindow="200" windowWidth="14520" windowHeight="13580" xr2:uid="{5CD07A8E-45D0-4C6E-AC9D-FB9C1361715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12" i="1" l="1"/>
  <c r="P12" i="1" s="1"/>
  <c r="O12" i="1" s="1"/>
  <c r="L12" i="1" s="1"/>
  <c r="Q13" i="1"/>
  <c r="P13" i="1" s="1"/>
  <c r="O13" i="1" s="1"/>
  <c r="L13" i="1" s="1"/>
  <c r="Q9" i="1"/>
  <c r="P9" i="1" s="1"/>
  <c r="O9" i="1" s="1"/>
  <c r="L9" i="1" s="1"/>
  <c r="Q11" i="1"/>
  <c r="P11" i="1" s="1"/>
  <c r="O11" i="1" s="1"/>
  <c r="L11" i="1" s="1"/>
</calcChain>
</file>

<file path=xl/sharedStrings.xml><?xml version="1.0" encoding="utf-8"?>
<sst xmlns="http://schemas.openxmlformats.org/spreadsheetml/2006/main" count="39" uniqueCount="33">
  <si>
    <t>longitude</t>
    <phoneticPr fontId="1"/>
  </si>
  <si>
    <t>latitude</t>
    <phoneticPr fontId="1"/>
  </si>
  <si>
    <t>Riccioli Ca</t>
    <phoneticPr fontId="1"/>
  </si>
  <si>
    <t>A</t>
    <phoneticPr fontId="1"/>
  </si>
  <si>
    <t>姿が良いのはLibration in Longitude が大きく負の場合。</t>
    <rPh sb="0" eb="1">
      <t>スガタ</t>
    </rPh>
    <rPh sb="2" eb="3">
      <t>ヨ</t>
    </rPh>
    <rPh sb="30" eb="31">
      <t>オオ</t>
    </rPh>
    <rPh sb="33" eb="34">
      <t>フ</t>
    </rPh>
    <rPh sb="35" eb="37">
      <t>バアイ</t>
    </rPh>
    <phoneticPr fontId="1"/>
  </si>
  <si>
    <t>latitude</t>
    <phoneticPr fontId="1"/>
  </si>
  <si>
    <t>日時</t>
    <rPh sb="0" eb="2">
      <t>ニチジ</t>
    </rPh>
    <phoneticPr fontId="1"/>
  </si>
  <si>
    <t>太陽</t>
    <rPh sb="0" eb="2">
      <t>タイヨウ</t>
    </rPh>
    <phoneticPr fontId="1"/>
  </si>
  <si>
    <t>太陽高度</t>
    <rPh sb="0" eb="2">
      <t>タイヨウ</t>
    </rPh>
    <rPh sb="2" eb="4">
      <t>コウド</t>
    </rPh>
    <phoneticPr fontId="1"/>
  </si>
  <si>
    <t>秤動</t>
    <rPh sb="0" eb="2">
      <t>ヒョウドウ</t>
    </rPh>
    <phoneticPr fontId="1"/>
  </si>
  <si>
    <t>緯度</t>
    <rPh sb="0" eb="2">
      <t>イド</t>
    </rPh>
    <phoneticPr fontId="1"/>
  </si>
  <si>
    <t>余経度</t>
    <rPh sb="0" eb="1">
      <t>ヨ</t>
    </rPh>
    <rPh sb="1" eb="3">
      <t>ケイド</t>
    </rPh>
    <phoneticPr fontId="1"/>
  </si>
  <si>
    <t>春日井</t>
    <rPh sb="0" eb="3">
      <t>カスガイ</t>
    </rPh>
    <phoneticPr fontId="1"/>
  </si>
  <si>
    <t>経度p</t>
    <rPh sb="0" eb="2">
      <t>ケイド</t>
    </rPh>
    <phoneticPr fontId="1"/>
  </si>
  <si>
    <t>緯度q</t>
    <rPh sb="0" eb="2">
      <t>イド</t>
    </rPh>
    <phoneticPr fontId="1"/>
  </si>
  <si>
    <t>角度</t>
    <rPh sb="0" eb="2">
      <t>カクド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</si>
  <si>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</si>
  <si>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</si>
  <si>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</si>
  <si>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</si>
  <si>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</si>
  <si>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判定</t>
    <rPh sb="0" eb="2">
      <t>ハンテイ</t>
    </rPh>
    <phoneticPr fontId="1"/>
  </si>
  <si>
    <t>月高度</t>
    <phoneticPr fontId="1"/>
  </si>
  <si>
    <t>対象物</t>
    <phoneticPr fontId="1"/>
  </si>
  <si>
    <t>JST</t>
    <phoneticPr fontId="1"/>
  </si>
  <si>
    <t>H</t>
    <phoneticPr fontId="1"/>
  </si>
  <si>
    <t>Hrad</t>
    <phoneticPr fontId="1"/>
  </si>
  <si>
    <t>sin(b)*sin(q)+cos(b)*cos(q)*sin(Y+p)</t>
    <phoneticPr fontId="1"/>
  </si>
  <si>
    <t>pi()/180</t>
    <phoneticPr fontId="1"/>
  </si>
  <si>
    <t>deg</t>
    <phoneticPr fontId="1"/>
  </si>
  <si>
    <t>経度</t>
    <rPh sb="0" eb="2">
      <t>ケイド</t>
    </rPh>
    <phoneticPr fontId="1"/>
  </si>
  <si>
    <t>"A"</t>
    <phoneticPr fontId="1"/>
  </si>
  <si>
    <t>〇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</si>
</sst>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1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14" xfId="0" applyBorder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2" xfId="0" applyFill="1" applyBorder="1">
      <alignment vertical="center"/>
    </xf>
    <xf numFmtId="0" fontId="0" fillId="0" borderId="13" xfId="0" applyFill="1" applyBorder="1">
      <alignment vertical="center"/>
    </xf>
    <xf numFmtId="0" fontId="0" fillId="0" borderId="14" xfId="0" applyBorder="1" applyAlignment="1">
      <alignment horizontal="center"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19" xfId="0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0" fillId="0" borderId="18" xfId="0" applyBorder="1">
      <alignment vertical="center"/>
    </xf>
    <xf numFmtId="0" fontId="0" fillId="0" borderId="17" xfId="0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6F7764-00F3-4276-BA6D-30A403E1375E}">
  <dimension ref="B1:Q13"/>
  <sheetViews>
    <sheetView tabSelected="1" workbookViewId="0">
      <selection activeCell="M18" sqref="M18"/>
    </sheetView>
  </sheetViews>
  <sheetFormatPr defaultRowHeight="18" x14ac:dyDescent="0.55000000000000004"/>
  <cols>
    <col min="1" max="1" width="3.75" customWidth="1"/>
    <col min="3" max="6" width="4.25" customWidth="1"/>
    <col min="7" max="8" width="6.9140625" customWidth="1"/>
    <col min="9" max="9" width="7.4140625" customWidth="1"/>
    <col min="10" max="11" width="5.4140625" customWidth="1"/>
    <col min="12" max="12" width="10.08203125" customWidth="1"/>
    <col min="13" max="13" width="5.08203125" customWidth="1"/>
    <col min="14" max="14" width="5.75" customWidth="1"/>
  </cols>
  <sheetData>
    <row r="1" spans="2:17" x14ac:dyDescent="0.55000000000000004">
      <c r="B1" t="s">
        <v>2</v>
      </c>
      <c r="D1" t="s">
        <v>0</v>
      </c>
      <c r="G1">
        <v>-73</v>
      </c>
    </row>
    <row r="2" spans="2:17" x14ac:dyDescent="0.55000000000000004">
      <c r="D2" t="s">
        <v>1</v>
      </c>
      <c r="G2">
        <v>0.6</v>
      </c>
    </row>
    <row r="3" spans="2:17" x14ac:dyDescent="0.55000000000000004">
      <c r="B3" t="s">
        <v>3</v>
      </c>
      <c r="D3" t="s">
        <v>5</v>
      </c>
      <c r="G3">
        <v>0</v>
      </c>
    </row>
    <row r="4" spans="2:17" x14ac:dyDescent="0.55000000000000004">
      <c r="B4" t="s">
        <v>4</v>
      </c>
    </row>
    <row r="5" spans="2:17" ht="18.5" thickBot="1" x14ac:dyDescent="0.6"/>
    <row r="6" spans="2:17" x14ac:dyDescent="0.55000000000000004">
      <c r="B6" s="33" t="s">
        <v>6</v>
      </c>
      <c r="C6" s="34"/>
      <c r="D6" s="34"/>
      <c r="E6" s="34"/>
      <c r="F6" s="35"/>
      <c r="G6" s="33" t="s">
        <v>7</v>
      </c>
      <c r="H6" s="35"/>
      <c r="I6" s="4" t="s">
        <v>22</v>
      </c>
      <c r="J6" s="33" t="s">
        <v>23</v>
      </c>
      <c r="K6" s="35"/>
      <c r="L6" s="4" t="s">
        <v>8</v>
      </c>
      <c r="M6" s="4" t="s">
        <v>9</v>
      </c>
      <c r="N6" s="4" t="s">
        <v>31</v>
      </c>
    </row>
    <row r="7" spans="2:17" x14ac:dyDescent="0.55000000000000004">
      <c r="B7" s="5"/>
      <c r="F7" s="6" t="s">
        <v>24</v>
      </c>
      <c r="G7" s="5" t="s">
        <v>10</v>
      </c>
      <c r="H7" s="6" t="s">
        <v>11</v>
      </c>
      <c r="I7" s="7" t="s">
        <v>12</v>
      </c>
      <c r="J7" t="s">
        <v>13</v>
      </c>
      <c r="K7" s="6" t="s">
        <v>14</v>
      </c>
      <c r="L7" s="8" t="s">
        <v>25</v>
      </c>
      <c r="M7" s="9" t="s">
        <v>30</v>
      </c>
      <c r="N7" s="9" t="s">
        <v>15</v>
      </c>
      <c r="O7" t="s">
        <v>26</v>
      </c>
      <c r="P7" t="s">
        <v>27</v>
      </c>
      <c r="Q7" t="s">
        <v>28</v>
      </c>
    </row>
    <row r="8" spans="2:17" x14ac:dyDescent="0.55000000000000004">
      <c r="B8" s="24" t="s">
        <v>16</v>
      </c>
      <c r="C8" s="25" t="s">
        <v>17</v>
      </c>
      <c r="D8" s="25" t="s">
        <v>18</v>
      </c>
      <c r="E8" s="25" t="s">
        <v>19</v>
      </c>
      <c r="F8" s="26" t="s">
        <v>20</v>
      </c>
      <c r="G8" s="27" t="s">
        <v>29</v>
      </c>
      <c r="H8" s="28" t="s">
        <v>29</v>
      </c>
      <c r="I8" s="29" t="s">
        <v>29</v>
      </c>
      <c r="J8" s="30" t="s">
        <v>29</v>
      </c>
      <c r="K8" s="28" t="s">
        <v>29</v>
      </c>
      <c r="L8" s="29" t="s">
        <v>29</v>
      </c>
      <c r="M8" s="29" t="s">
        <v>29</v>
      </c>
      <c r="N8" s="31" t="s">
        <v>21</v>
      </c>
    </row>
    <row r="9" spans="2:17" ht="18.5" thickBot="1" x14ac:dyDescent="0.6">
      <c r="B9" s="10">
        <v>2015</v>
      </c>
      <c r="C9" s="11">
        <v>7</v>
      </c>
      <c r="D9" s="11">
        <v>30</v>
      </c>
      <c r="E9" s="21">
        <v>0</v>
      </c>
      <c r="F9" s="22">
        <v>24</v>
      </c>
      <c r="G9" s="12">
        <v>-1.3</v>
      </c>
      <c r="H9" s="13">
        <v>71.400000000000006</v>
      </c>
      <c r="I9" s="14">
        <v>27.7</v>
      </c>
      <c r="J9" s="12">
        <v>-73</v>
      </c>
      <c r="K9" s="13">
        <v>0</v>
      </c>
      <c r="L9" s="15">
        <f t="shared" ref="L9" si="0">O9/Q9</f>
        <v>-0.46773912592983846</v>
      </c>
      <c r="M9" s="15">
        <v>-6.3</v>
      </c>
      <c r="N9" s="23" t="s">
        <v>32</v>
      </c>
      <c r="O9">
        <f t="shared" ref="O9" si="1">ASIN(P9)</f>
        <v>-8.1635877878760647E-3</v>
      </c>
      <c r="P9">
        <f>SIN(G9*Q9)*SIN(K9*Q9)+COS(J9*Q9)*COS(K9*Q9)*SIN((H9+J9)*Q9)</f>
        <v>-8.1634971122621844E-3</v>
      </c>
      <c r="Q9">
        <f t="shared" ref="Q9:Q13" si="2">PI()/180</f>
        <v>1.7453292519943295E-2</v>
      </c>
    </row>
    <row r="10" spans="2:17" x14ac:dyDescent="0.55000000000000004">
      <c r="B10" s="16"/>
      <c r="C10" s="16"/>
      <c r="D10" s="16"/>
      <c r="E10" s="18"/>
      <c r="F10" s="18"/>
      <c r="G10" s="17"/>
      <c r="H10" s="17"/>
      <c r="I10" s="17"/>
      <c r="J10" s="17"/>
      <c r="K10" s="17"/>
      <c r="L10" s="16"/>
      <c r="M10" s="16"/>
      <c r="N10" s="16"/>
    </row>
    <row r="11" spans="2:17" x14ac:dyDescent="0.55000000000000004">
      <c r="B11" s="1">
        <v>2020</v>
      </c>
      <c r="C11" s="2">
        <v>2</v>
      </c>
      <c r="D11" s="2">
        <v>7</v>
      </c>
      <c r="E11" s="2">
        <v>20</v>
      </c>
      <c r="F11" s="2">
        <v>0</v>
      </c>
      <c r="G11" s="2">
        <v>-1</v>
      </c>
      <c r="H11" s="2">
        <v>71.3</v>
      </c>
      <c r="I11" s="2">
        <v>67</v>
      </c>
      <c r="J11" s="2">
        <v>-73</v>
      </c>
      <c r="K11" s="2">
        <v>0</v>
      </c>
      <c r="L11" s="2">
        <f t="shared" ref="L11" si="3">O11/Q11</f>
        <v>-0.49696520601835115</v>
      </c>
      <c r="M11" s="2">
        <v>-5.8</v>
      </c>
      <c r="N11" s="3"/>
      <c r="O11">
        <f t="shared" ref="O11" si="4">ASIN(P11)</f>
        <v>-8.6736791128721666E-3</v>
      </c>
      <c r="P11">
        <f>SIN(G11*Q11)*SIN(K11*Q11)+COS(J11*Q11)*COS(K11*Q11)*SIN((H11+J11)*Q11)</f>
        <v>-8.6735703558846518E-3</v>
      </c>
      <c r="Q11">
        <f t="shared" si="2"/>
        <v>1.7453292519943295E-2</v>
      </c>
    </row>
    <row r="12" spans="2:17" x14ac:dyDescent="0.55000000000000004">
      <c r="B12" s="1">
        <v>2020</v>
      </c>
      <c r="C12" s="2">
        <v>2</v>
      </c>
      <c r="D12" s="2">
        <v>7</v>
      </c>
      <c r="E12" s="2">
        <v>20</v>
      </c>
      <c r="F12" s="2">
        <v>30</v>
      </c>
      <c r="G12" s="2">
        <v>-1</v>
      </c>
      <c r="H12" s="2">
        <v>71.5</v>
      </c>
      <c r="I12" s="2">
        <v>67</v>
      </c>
      <c r="J12" s="2">
        <v>-73</v>
      </c>
      <c r="K12" s="2">
        <v>0</v>
      </c>
      <c r="L12" s="2">
        <f t="shared" ref="L12" si="5">O12/Q12</f>
        <v>-0.43851174270566146</v>
      </c>
      <c r="M12" s="2">
        <v>-5.8</v>
      </c>
      <c r="N12" s="3"/>
      <c r="O12">
        <f t="shared" ref="O12" si="6">ASIN(P12)</f>
        <v>-7.6534737188720201E-3</v>
      </c>
      <c r="P12">
        <f>SIN(G12*Q12)*SIN(K12*Q12)+COS(J12*Q12)*COS(K12*Q12)*SIN((H12+J12)*Q12)</f>
        <v>-7.6533990012118336E-3</v>
      </c>
      <c r="Q12">
        <f t="shared" si="2"/>
        <v>1.7453292519943295E-2</v>
      </c>
    </row>
    <row r="13" spans="2:17" x14ac:dyDescent="0.55000000000000004">
      <c r="B13" s="19">
        <v>2020</v>
      </c>
      <c r="C13" s="20">
        <v>2</v>
      </c>
      <c r="D13" s="20">
        <v>7</v>
      </c>
      <c r="E13" s="20">
        <v>21</v>
      </c>
      <c r="F13" s="20">
        <v>0</v>
      </c>
      <c r="G13" s="20">
        <v>-1</v>
      </c>
      <c r="H13" s="20">
        <v>71.8</v>
      </c>
      <c r="I13" s="20">
        <v>67</v>
      </c>
      <c r="J13" s="20">
        <v>-73</v>
      </c>
      <c r="K13" s="20">
        <v>0</v>
      </c>
      <c r="L13" s="20">
        <f t="shared" ref="L13" si="7">O13/Q13</f>
        <v>-0.35082258863872917</v>
      </c>
      <c r="M13" s="20">
        <v>-5.8</v>
      </c>
      <c r="N13" s="32"/>
      <c r="O13">
        <f t="shared" ref="O13" si="8">ASIN(P13)</f>
        <v>-6.1230092621154756E-3</v>
      </c>
      <c r="P13">
        <f>SIN(G13*Q13)*SIN(K13*Q13)+COS(J13*Q13)*COS(K13*Q13)*SIN((H13+J13)*Q13)</f>
        <v>-6.1229710023164271E-3</v>
      </c>
      <c r="Q13">
        <f t="shared" si="2"/>
        <v>1.7453292519943295E-2</v>
      </c>
    </row>
  </sheetData>
  <mergeCells count="3">
    <mergeCell ref="B6:F6"/>
    <mergeCell ref="G6:H6"/>
    <mergeCell ref="J6:K6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2020-02-04T13:47:08Z</dcterms:created>
  <dcterms:modified xsi:type="dcterms:W3CDTF">2020-02-05T02:38:05Z</dcterms:modified>
</cp:coreProperties>
</file>